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1 JN\CUENTA PUBLICA\2025\Conta\"/>
    </mc:Choice>
  </mc:AlternateContent>
  <xr:revisionPtr revIDLastSave="0" documentId="13_ncr:1_{02829C6A-FD6B-461E-814E-0A2165616FC9}" xr6:coauthVersionLast="47" xr6:coauthVersionMax="47" xr10:uidLastSave="{00000000-0000-0000-0000-000000000000}"/>
  <bookViews>
    <workbookView xWindow="-120" yWindow="-120" windowWidth="29040" windowHeight="15720" xr2:uid="{6F970539-39B3-4CA2-BA57-15C3DEA50AD9}"/>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49" i="1" l="1"/>
  <c r="C426" i="1"/>
  <c r="C458" i="1" s="1"/>
  <c r="C413" i="1"/>
  <c r="C405" i="1"/>
  <c r="C418" i="1" s="1"/>
  <c r="C361" i="1"/>
  <c r="B361" i="1"/>
  <c r="C359" i="1"/>
  <c r="B359" i="1"/>
  <c r="C353" i="1"/>
  <c r="B353" i="1"/>
  <c r="B352" i="1" s="1"/>
  <c r="C352" i="1"/>
  <c r="C346" i="1"/>
  <c r="B346" i="1"/>
  <c r="C344" i="1"/>
  <c r="B344" i="1"/>
  <c r="C339" i="1"/>
  <c r="B339" i="1"/>
  <c r="C332" i="1"/>
  <c r="C331" i="1"/>
  <c r="B331" i="1"/>
  <c r="B330" i="1"/>
  <c r="C313" i="1"/>
  <c r="B313" i="1"/>
  <c r="C305" i="1"/>
  <c r="C323" i="1" s="1"/>
  <c r="B305" i="1"/>
  <c r="C299" i="1"/>
  <c r="B299" i="1"/>
  <c r="C290" i="1"/>
  <c r="B290" i="1"/>
  <c r="C284" i="1"/>
  <c r="B284" i="1"/>
  <c r="C272" i="1"/>
  <c r="B272" i="1"/>
  <c r="C267" i="1"/>
  <c r="B267" i="1"/>
  <c r="C248" i="1"/>
  <c r="B248" i="1"/>
  <c r="C242" i="1"/>
  <c r="B242" i="1"/>
  <c r="C208" i="1"/>
  <c r="B208" i="1"/>
  <c r="C196" i="1"/>
  <c r="B196" i="1"/>
  <c r="C184" i="1"/>
  <c r="B184" i="1"/>
  <c r="C173" i="1"/>
  <c r="B173" i="1"/>
  <c r="C155" i="1"/>
  <c r="B155" i="1"/>
  <c r="C148" i="1"/>
  <c r="B148" i="1"/>
  <c r="C143" i="1"/>
  <c r="B143" i="1"/>
  <c r="C136" i="1"/>
  <c r="B136" i="1"/>
  <c r="C119" i="1"/>
  <c r="B119" i="1"/>
  <c r="C112" i="1"/>
  <c r="B112" i="1"/>
  <c r="C105" i="1"/>
  <c r="B105" i="1"/>
  <c r="C99" i="1"/>
  <c r="B99" i="1"/>
  <c r="C88" i="1"/>
  <c r="B88" i="1"/>
  <c r="C76" i="1"/>
  <c r="B76" i="1"/>
  <c r="C64" i="1"/>
  <c r="B64" i="1"/>
  <c r="C53" i="1"/>
  <c r="B53" i="1"/>
  <c r="C45" i="1"/>
  <c r="B45" i="1"/>
  <c r="C38" i="1"/>
  <c r="B38" i="1"/>
  <c r="C29" i="1"/>
  <c r="B29" i="1"/>
  <c r="C25" i="1"/>
  <c r="B25" i="1"/>
  <c r="C18" i="1"/>
  <c r="B18" i="1"/>
  <c r="C338" i="1" l="1"/>
  <c r="B338" i="1"/>
  <c r="C363" i="1"/>
  <c r="B363" i="1"/>
  <c r="B323" i="1"/>
</calcChain>
</file>

<file path=xl/sharedStrings.xml><?xml version="1.0" encoding="utf-8"?>
<sst xmlns="http://schemas.openxmlformats.org/spreadsheetml/2006/main" count="379" uniqueCount="316">
  <si>
    <t>Gobierno del Estado de Chihuahua</t>
  </si>
  <si>
    <t>Notas a los Estados Financieros al 31 de diciembre de 2025 y al 31 de diciembre de 2024</t>
  </si>
  <si>
    <t>(Cifras en pesos)</t>
  </si>
  <si>
    <t>Notas de desglose</t>
  </si>
  <si>
    <t>Notas al Estado de Actividades</t>
  </si>
  <si>
    <t>Ingresos y Otros Beneficios</t>
  </si>
  <si>
    <t>Ingresos de Gestion</t>
  </si>
  <si>
    <t>Impuestos</t>
  </si>
  <si>
    <t>       Impuestos sobre los ingresos</t>
  </si>
  <si>
    <t>       Impuestos sobre el Patrimonio</t>
  </si>
  <si>
    <t>       Impuestos sobre la Producción, el Consumo y las Transacciones</t>
  </si>
  <si>
    <t>       Impuestos sobre Nóminas y Asimilables</t>
  </si>
  <si>
    <t>       Accesorios de impuestos</t>
  </si>
  <si>
    <t>       Otros impuestos</t>
  </si>
  <si>
    <t>       Total</t>
  </si>
  <si>
    <t>Derechos</t>
  </si>
  <si>
    <t>       Derechos por el uso, Goce, Aprovechamiento o Explotacion de Bienes de Dominio Publico</t>
  </si>
  <si>
    <t>       Derechos por Prestacion de Servicios</t>
  </si>
  <si>
    <t>       Accesorios de Derechos</t>
  </si>
  <si>
    <t xml:space="preserve">       Otros Derechos</t>
  </si>
  <si>
    <t xml:space="preserve">Productos </t>
  </si>
  <si>
    <t xml:space="preserve">       Productos </t>
  </si>
  <si>
    <t>Aprovechamientos</t>
  </si>
  <si>
    <t>       Multas</t>
  </si>
  <si>
    <t>       Indemnizaciones</t>
  </si>
  <si>
    <t>       Reintegros</t>
  </si>
  <si>
    <t>       Aprovechamientos provenientes de Obras Publicas</t>
  </si>
  <si>
    <t>        Accesorios de Aprovechamientos</t>
  </si>
  <si>
    <t>        Otros Aprovechamientos</t>
  </si>
  <si>
    <t>Participaciones, Aportaciones, Convenios, Incentivos derivados de la Colaboracion Fiscal, Fondos distintos de Aportaciones, Transferencias, asignaciones Subsidios y Subvenciones, y Pensiones y Jubilaciones Transferencias, Asignaciones</t>
  </si>
  <si>
    <t xml:space="preserve">       Participaciones </t>
  </si>
  <si>
    <t>       Aportaciones</t>
  </si>
  <si>
    <t>       Convenios</t>
  </si>
  <si>
    <t>       Incentivos Derivados de la Colaboración Fiscal</t>
  </si>
  <si>
    <t xml:space="preserve">Otros Ingresos y Beneficios </t>
  </si>
  <si>
    <t xml:space="preserve">       Disminución del exceso de estimaciones por pérdida o deterioro u obsolescencia</t>
  </si>
  <si>
    <t>       Bonificaciones y Descuentos Obtenidos</t>
  </si>
  <si>
    <t>       Diferencias por Tipo de Cambio a Favor</t>
  </si>
  <si>
    <t>       Diferencias de Cotizaciones a Favor en Valores Negociables</t>
  </si>
  <si>
    <t>       Otros Ingresos y Beneficios Varios</t>
  </si>
  <si>
    <t>Gastos y Otras Pérdidas</t>
  </si>
  <si>
    <t>Servicios Personales</t>
  </si>
  <si>
    <t>       Remuneraciones al personal de carácter permanente</t>
  </si>
  <si>
    <t>       Remuneraciones al personal de carácter transitorio</t>
  </si>
  <si>
    <t>       Remuneraciones adicionales y especiales</t>
  </si>
  <si>
    <t>       Seguridad social</t>
  </si>
  <si>
    <t>       Otras prestaciones sociales y económicas</t>
  </si>
  <si>
    <t>       Pago de estímulos a servidores públicos</t>
  </si>
  <si>
    <t>Materiales y suministros</t>
  </si>
  <si>
    <t>       Materiales de administración, emisión de documentos y articulos oficiales</t>
  </si>
  <si>
    <t>       Alimentos y utensilios</t>
  </si>
  <si>
    <t>       Materia primas y materiales de producción y comercialización</t>
  </si>
  <si>
    <t>       Materiales y artículos de construcción y reparación</t>
  </si>
  <si>
    <t>       Productos químicos y farmacéuticos y de laboratorio</t>
  </si>
  <si>
    <t>       Combustibles, lubricantes y aditivos</t>
  </si>
  <si>
    <t>       Vestuarios, blancos, prendas de protección y artículos dep.</t>
  </si>
  <si>
    <t>       Materiales y suministros para seguridad</t>
  </si>
  <si>
    <t>       Herramientas, refacciones y accesorios menores</t>
  </si>
  <si>
    <t>Servicios Generales</t>
  </si>
  <si>
    <t>       Servicios básicos</t>
  </si>
  <si>
    <t>       Servicios de arrendamientos</t>
  </si>
  <si>
    <t>       Servicios profesionales, científicos, técnicos y otros servicios</t>
  </si>
  <si>
    <t>       Servicios financieros, bancarios y comerciales</t>
  </si>
  <si>
    <t>       Servicios de instalación, reparación, mantenimiento y cons.</t>
  </si>
  <si>
    <t>       Servicios de comunicación social y publicidad</t>
  </si>
  <si>
    <t>       Servicios de traslado y viáticos</t>
  </si>
  <si>
    <t>       Servicios oficiales</t>
  </si>
  <si>
    <t>       Otros servicios generales</t>
  </si>
  <si>
    <t>Transferencias, Asignaciones, Subsidios y Otras Ayudas</t>
  </si>
  <si>
    <t>       Transferencias internas y asignaciones al sector publico</t>
  </si>
  <si>
    <t>       Transferencias al resto del sector publico</t>
  </si>
  <si>
    <t>       Subsidios y subvenciones</t>
  </si>
  <si>
    <t>       Ayudas sociales</t>
  </si>
  <si>
    <t>       Pensiones y jubilaciones</t>
  </si>
  <si>
    <t>       Transferencias a fideicomisos, mandatos y otros análogos</t>
  </si>
  <si>
    <t xml:space="preserve">       Donativos</t>
  </si>
  <si>
    <t>       Transferencias al exterior</t>
  </si>
  <si>
    <t>Participaciones y Aportaciones</t>
  </si>
  <si>
    <t>       Participaciones</t>
  </si>
  <si>
    <t>Intereses, Comisiones y Otros Gastos de la Deuda Publica</t>
  </si>
  <si>
    <t>       Intereses</t>
  </si>
  <si>
    <t>      Comisiones</t>
  </si>
  <si>
    <t xml:space="preserve">      Gastos de la Deuda Pública</t>
  </si>
  <si>
    <t xml:space="preserve">      Costo por Coberturas</t>
  </si>
  <si>
    <t>Otros Gastos y Perdidas Extraordinarias</t>
  </si>
  <si>
    <t xml:space="preserve"> </t>
  </si>
  <si>
    <t>      Estimaciones, depreciaciones, deterioros y amortizaciones</t>
  </si>
  <si>
    <t xml:space="preserve">      Provisiones</t>
  </si>
  <si>
    <t>      Disminucion de inventarios</t>
  </si>
  <si>
    <t>      Otros gastos</t>
  </si>
  <si>
    <t xml:space="preserve">Inversión Pública </t>
  </si>
  <si>
    <t xml:space="preserve">      Inversión Pública no Capitalizable </t>
  </si>
  <si>
    <t>Notas al Estado de Situación Financiera</t>
  </si>
  <si>
    <t>Activo</t>
  </si>
  <si>
    <r>
      <rPr>
        <b/>
        <sz val="9"/>
        <color rgb="FF000000"/>
        <rFont val="Arial"/>
        <family val="2"/>
      </rPr>
      <t>Efectivo y equivalentes de efectivo</t>
    </r>
    <r>
      <rPr>
        <sz val="9"/>
        <color rgb="FF000000"/>
        <rFont val="Arial"/>
        <family val="2"/>
      </rPr>
      <t xml:space="preserve"> - </t>
    </r>
    <r>
      <rPr>
        <sz val="9"/>
        <color theme="1"/>
        <rFont val="Arial"/>
        <family val="2"/>
      </rPr>
      <t xml:space="preserve">El efectivo y equivalentes de efectivo se integra principalmente por depósitos bancarios de recursos propios y cuentas de cheques que se manejan para controlar los recursos recibidos. </t>
    </r>
  </si>
  <si>
    <t>Los importes registrados en el efectivo su vencimiento o disponibilidad es menor a los 3 meses.</t>
  </si>
  <si>
    <t>Efectivo y equivalentes</t>
  </si>
  <si>
    <t>       Efectivo</t>
  </si>
  <si>
    <t>       Bancos/Tesoreria</t>
  </si>
  <si>
    <t>       Inversiones (hasta 3 meses)</t>
  </si>
  <si>
    <t>       Depósitos de fondos de terceros en garantía y/o administración</t>
  </si>
  <si>
    <t xml:space="preserve">Derechos a recibir efectivo o equivalentes </t>
  </si>
  <si>
    <t>       Cuentas por cobrar</t>
  </si>
  <si>
    <t>       Deudores Diversos</t>
  </si>
  <si>
    <t>       Ingresos por recuperar</t>
  </si>
  <si>
    <t>       Deudores por anticipos dela Tesoreria Corto Plazo</t>
  </si>
  <si>
    <t>Derechos a recibir bienes o servicios</t>
  </si>
  <si>
    <t>       Anticipo a Proveedores por Adquisición de Bienes y Prestación de Servicios a Corto Plazo</t>
  </si>
  <si>
    <t xml:space="preserve">       Anticipos a Contratistas por Obras Públicas a Corto Plazo</t>
  </si>
  <si>
    <t>Bienes disponibles para su consumo y otros Activos Circulantes</t>
  </si>
  <si>
    <t>       Inventarios</t>
  </si>
  <si>
    <t>       Almacén</t>
  </si>
  <si>
    <t xml:space="preserve">       Estimación por Pérdida o Deterioro de Activos Circulantes</t>
  </si>
  <si>
    <t>       Otros Activos Circulantes</t>
  </si>
  <si>
    <t>       Total</t>
  </si>
  <si>
    <t>Basicamente el Inventario se compone de papel, etiquetas tintas, etc. que se utilizan en  los Talleres Graficos de Gobierno del Estado para la realizacion de trabajos para el mismo Gobierno. Conforme se necesita el material se va utilizando y se usa para identificar los materiales en existencia.</t>
  </si>
  <si>
    <t>Respecto al Almacen no se lleva a cabo un método de valuación en el almacén de mantenimiento como tal, se maneja el mismo costo con el que el proveedor suministra el insumo a la hora de generar la salida del producto, nunca modificando el costo de los insumos ya sea en la entrada o salida del material en el almacén.</t>
  </si>
  <si>
    <t>Respecto a la conveniencia de su aplicación En las actividades diarias del Departamento de Mantenimiento se encuentra el equipo operativo mismo que se conforma con cuadrillas de diferentes especialidades (carpintería, herrería, refrigeración, fontanería, electricidad, jardinería, etc.). Estas cuadrillas realizan los mantenimientos preventivos y correctivos en los inmuebles de Gobierno del Estado, específicamente los que atiende la Secretaría de Hacienda y para llevar a cabo sus funciones necesitan de materiales y herramientas. Estos últimos se concentran en el Almacén del Departamento en el cual se llevan a cabo las actividades.</t>
  </si>
  <si>
    <t>Inversiones Financieras</t>
  </si>
  <si>
    <t>       Participaciones y Aportaciones de Capital</t>
  </si>
  <si>
    <t xml:space="preserve">Bienes Muebles, Inmuebles e Intangibles </t>
  </si>
  <si>
    <t>Bienes Inmuebles, infraestructura y construcciones en proceso</t>
  </si>
  <si>
    <t>       Terrenos</t>
  </si>
  <si>
    <t>       Vivienda</t>
  </si>
  <si>
    <t>       Edificios no habitacionales</t>
  </si>
  <si>
    <t xml:space="preserve">       Infraestructura</t>
  </si>
  <si>
    <t>       Construcciones en proceso en bienes de dominio publico</t>
  </si>
  <si>
    <t>       Construcciones en proceso en bienes propios</t>
  </si>
  <si>
    <t xml:space="preserve">       Otros Bienes Inmuebles</t>
  </si>
  <si>
    <t>Bienes Muebles</t>
  </si>
  <si>
    <t>       Mobiliario y equipo de administración</t>
  </si>
  <si>
    <t>       Mobiliario y equipo de educacional y recreativo</t>
  </si>
  <si>
    <t>       Equipo e instrumental medico y de laboratorio</t>
  </si>
  <si>
    <t>       Equipo de transporte</t>
  </si>
  <si>
    <t>       Equipo de defensa y seguridad</t>
  </si>
  <si>
    <t>       Maquinaria, otros equipos y herramientas</t>
  </si>
  <si>
    <t>       Colecciones, obras de arte u objetos valiosos</t>
  </si>
  <si>
    <t>       Activos biológicos</t>
  </si>
  <si>
    <t>Depreciación, Deterioro y Amortización Acumulada de Bienes Muebles</t>
  </si>
  <si>
    <t xml:space="preserve">       Depreciación acumulada de bienes muebles</t>
  </si>
  <si>
    <t xml:space="preserve">       Depreciación acumulada de Mobiliario y equipo de administracon</t>
  </si>
  <si>
    <t xml:space="preserve">       Depreciación acumulada de Mobiliario y equipo educacional y recreativo</t>
  </si>
  <si>
    <t xml:space="preserve">       Depreciación acumulada de Equipo e instrumental medico y de laboratorio</t>
  </si>
  <si>
    <t xml:space="preserve">       Depreciación acumulada de Equipo de transporte</t>
  </si>
  <si>
    <t xml:space="preserve">       Depreciación acumulada de Equipo de defensa y seguridad</t>
  </si>
  <si>
    <t xml:space="preserve">       Depreciación acumulada de Maquinaria, otros equipos y herramientas</t>
  </si>
  <si>
    <t xml:space="preserve">       Deterioro acumulado de activos biológicos</t>
  </si>
  <si>
    <t xml:space="preserve">       Amortización acumulada de activos intangibles</t>
  </si>
  <si>
    <t xml:space="preserve">       Total</t>
  </si>
  <si>
    <t>Depreciación, Deterioro y Amortización del Ejercicio de Bienes Muebles</t>
  </si>
  <si>
    <t xml:space="preserve">       Depreciación acumulada de Bienes muebles</t>
  </si>
  <si>
    <t>Rubros de los Bienes Muebles</t>
  </si>
  <si>
    <t>% de depreciación anual</t>
  </si>
  <si>
    <t xml:space="preserve">       Muebles de oficina y estanteria</t>
  </si>
  <si>
    <t xml:space="preserve">       Equipos y aparatos audiovisuales</t>
  </si>
  <si>
    <t xml:space="preserve">       Equipo medico y de laboratorio</t>
  </si>
  <si>
    <t xml:space="preserve">       Automóviles y camiones</t>
  </si>
  <si>
    <t xml:space="preserve">       Maquinaria y equipo agropecuario</t>
  </si>
  <si>
    <t xml:space="preserve">       Muebles  excepto de oficina y estantería</t>
  </si>
  <si>
    <t xml:space="preserve">       Instrumental medico y de laboratorio</t>
  </si>
  <si>
    <t xml:space="preserve">       Carrocerías y remolques</t>
  </si>
  <si>
    <t xml:space="preserve">       Equipo aeroespacial</t>
  </si>
  <si>
    <t xml:space="preserve">       Otros equipos de transporte</t>
  </si>
  <si>
    <t xml:space="preserve">       Maquinaria y equipo industrial</t>
  </si>
  <si>
    <t xml:space="preserve">       Equipo de computo y de tecnologías de la información</t>
  </si>
  <si>
    <t xml:space="preserve">       Cámaras fotográficas y de video</t>
  </si>
  <si>
    <t xml:space="preserve">       Maquinaria y equipo de construcción</t>
  </si>
  <si>
    <t xml:space="preserve">       Sistemas de aire acondicionado  calefacción y de refrigeración industrial y comercial</t>
  </si>
  <si>
    <t xml:space="preserve">       Equipo de comunicación y telecomunicación</t>
  </si>
  <si>
    <t xml:space="preserve">       Equipos de generación eléctrica  aparatos y accesorios eléctricos</t>
  </si>
  <si>
    <t xml:space="preserve">       Herramientas maquinas herramienta</t>
  </si>
  <si>
    <t xml:space="preserve">       Otros mobiliarios y equipos de administración</t>
  </si>
  <si>
    <t xml:space="preserve">       Otro mobiliario y equipo educacional y recreativo</t>
  </si>
  <si>
    <t xml:space="preserve">       Otros equipos</t>
  </si>
  <si>
    <t>Método de depreciación: línea recta de acuerdo a lo indicado por la Conac</t>
  </si>
  <si>
    <t>Criterios de aplicación de acuerdo a la guía de la Conac</t>
  </si>
  <si>
    <t>Intangibles</t>
  </si>
  <si>
    <t>       Software</t>
  </si>
  <si>
    <t>       Patentes, marcas y derechos</t>
  </si>
  <si>
    <t>       Licencias</t>
  </si>
  <si>
    <t>       Otros activos intangibles</t>
  </si>
  <si>
    <t>Otros Activos</t>
  </si>
  <si>
    <t>Activos Diferidos</t>
  </si>
  <si>
    <t>       Estudios, formulación y evaluación de proyectos</t>
  </si>
  <si>
    <t>       Derechos sobre bienes en régimen de arrendamiento financiero</t>
  </si>
  <si>
    <t>Pasivo</t>
  </si>
  <si>
    <t>Cuentas y Documentos por pagar</t>
  </si>
  <si>
    <t>       Servicios Personales</t>
  </si>
  <si>
    <t>       Proveedores</t>
  </si>
  <si>
    <t>       Contratistas por obras publicas</t>
  </si>
  <si>
    <t>       Participaciones y Aportaciones</t>
  </si>
  <si>
    <t>       Transferencias otorgadas</t>
  </si>
  <si>
    <t xml:space="preserve">       Intereses, comisiones y otros gastos de la Deuda Pública por pagar a corto plazo</t>
  </si>
  <si>
    <t>       Retenciones y contribuciones</t>
  </si>
  <si>
    <t>       Devoluciones de la Ley de Ingresos</t>
  </si>
  <si>
    <t>       Otras cuentas por pagar</t>
  </si>
  <si>
    <t>       Documentos comerciales</t>
  </si>
  <si>
    <t>       Porción a corto plazo de la Deuda Pública</t>
  </si>
  <si>
    <t xml:space="preserve">       Provisión para Demandas y Juicios a Corto Plazo</t>
  </si>
  <si>
    <t xml:space="preserve">       Ingresos por clasificar</t>
  </si>
  <si>
    <t>Deuda Publica a Largo Plazo</t>
  </si>
  <si>
    <t>       Títulos y Valores de la Deuda Publica</t>
  </si>
  <si>
    <t>       Prestamos de la Deuda Publica</t>
  </si>
  <si>
    <t>Fondos y Bienes de Terceros en Garantía y/o Administración</t>
  </si>
  <si>
    <t>       Fondos en Administración a Largo Plazo</t>
  </si>
  <si>
    <t>Notas al Estado de Variacion en la Hacienda Publica</t>
  </si>
  <si>
    <t>Patrimonio Contribuido</t>
  </si>
  <si>
    <t xml:space="preserve">       Donaciones de Capital</t>
  </si>
  <si>
    <t>       Actualización de la Hacienda Publica/Patrimonio</t>
  </si>
  <si>
    <t>Patrimonio Generado</t>
  </si>
  <si>
    <t>       Resultado del Ejercicio (Ahorro/Desahorro)</t>
  </si>
  <si>
    <t>       Resultados de Ejercicios Anteriores</t>
  </si>
  <si>
    <t>       Rectificaciones de Resultados de Ejercicios Anteriores</t>
  </si>
  <si>
    <t>Notas al Estado de Flujos de Efectivo</t>
  </si>
  <si>
    <t>Adquisiciones de Actividades de Inversión efectivamente pagadas</t>
  </si>
  <si>
    <t>Concepto</t>
  </si>
  <si>
    <t xml:space="preserve">                                       Bienes Inmuebles, Infraestructura y Construcciones en Proceso</t>
  </si>
  <si>
    <t xml:space="preserve">                                       Terrenos</t>
  </si>
  <si>
    <t xml:space="preserve">                                       Viviendas</t>
  </si>
  <si>
    <t xml:space="preserve">                                       Edificios no Habitacionales</t>
  </si>
  <si>
    <t xml:space="preserve">                                       Infraestructura</t>
  </si>
  <si>
    <t xml:space="preserve">                                       Construcciones en Proceso en Bienes de Dominio Público</t>
  </si>
  <si>
    <t xml:space="preserve">                                       Construcciones en Proceso en Bienes Propios</t>
  </si>
  <si>
    <t xml:space="preserve">                                       Otros Bienes Inmuebles</t>
  </si>
  <si>
    <t xml:space="preserve">                                       Bienes Muebles</t>
  </si>
  <si>
    <t xml:space="preserve">                                       Mobiliario y Equipo de Administración</t>
  </si>
  <si>
    <t xml:space="preserve">                                       Mobiliario y Equipo Educacional y Recreativo</t>
  </si>
  <si>
    <t xml:space="preserve">                                       Equipo e Instrumental Médico y de Laboratorio</t>
  </si>
  <si>
    <t xml:space="preserve">                                       Vehículos y Equipo de Transporte</t>
  </si>
  <si>
    <t xml:space="preserve">                                       Equipo de Defensa y Seguridad</t>
  </si>
  <si>
    <t xml:space="preserve">                                       Maquinaria, Otros Equipos y Herramientas</t>
  </si>
  <si>
    <t xml:space="preserve">                                       Colecciones, Obras de Arte y Objetos Valiosos</t>
  </si>
  <si>
    <t xml:space="preserve">                                       Activos Biológicos</t>
  </si>
  <si>
    <t xml:space="preserve">                                       Otras Inversiones</t>
  </si>
  <si>
    <t>Total</t>
  </si>
  <si>
    <t>Conciliacion de los Flujos de Efectivo Netos de las Actividades de Operación y los saldos de Resultado del Ejercicio (Ahorro/Desahorro)</t>
  </si>
  <si>
    <t>CONCILIACION DE FLUJOS DE EFECTIVO NETOS</t>
  </si>
  <si>
    <t>Resultado del Ejercicio Ahorro/Desahorro</t>
  </si>
  <si>
    <r>
      <t xml:space="preserve"> </t>
    </r>
    <r>
      <rPr>
        <sz val="9"/>
        <color theme="1"/>
        <rFont val="Times New Roman"/>
        <family val="1"/>
      </rPr>
      <t xml:space="preserve"> </t>
    </r>
    <r>
      <rPr>
        <sz val="9"/>
        <color theme="1"/>
        <rFont val="Arial"/>
        <family val="2"/>
      </rPr>
      <t>(+) Movimientos de partidas (o rubros) que no afectan al Flujo Neto de efectivo por Actividades de Operación</t>
    </r>
  </si>
  <si>
    <t>INTERESES, COMISIONES Y OTROS GASTOS DE LA DEUDA PUBLICA</t>
  </si>
  <si>
    <t>Intereses de la deuda pública</t>
  </si>
  <si>
    <t>Comisiones de la deuda pública</t>
  </si>
  <si>
    <t>Gastos de la deuda pública</t>
  </si>
  <si>
    <t>Costo por coberturas</t>
  </si>
  <si>
    <t>Apoyos financieros</t>
  </si>
  <si>
    <r>
      <t xml:space="preserve"> </t>
    </r>
    <r>
      <rPr>
        <sz val="9"/>
        <color theme="1"/>
        <rFont val="Times New Roman"/>
        <family val="1"/>
      </rPr>
      <t xml:space="preserve"> </t>
    </r>
    <r>
      <rPr>
        <sz val="9"/>
        <color theme="1"/>
        <rFont val="Arial"/>
        <family val="2"/>
      </rPr>
      <t xml:space="preserve">(+) Movimientos de partidas (o rubros) que no afectan al efectivo </t>
    </r>
  </si>
  <si>
    <t>OTROS GASTOS Y PERDIDAS EXTRAORDINARIAS</t>
  </si>
  <si>
    <t>Estimaciones, Depreciaciones, Deterioros, Obsolescencia y Amortizaciones</t>
  </si>
  <si>
    <t>Provisiones</t>
  </si>
  <si>
    <t>Disminución de Inventarios</t>
  </si>
  <si>
    <t>Otros Gastos</t>
  </si>
  <si>
    <t>INVERSIÓN PÚBLICA</t>
  </si>
  <si>
    <t>Inversión Pública no Capitalizable</t>
  </si>
  <si>
    <t>Incremento en Cuentas por Pagar de Operación</t>
  </si>
  <si>
    <t>Provisiones capítulo 1000</t>
  </si>
  <si>
    <t>Provisiones capítulo 2000</t>
  </si>
  <si>
    <t>Provisiones capítulo 3000</t>
  </si>
  <si>
    <t>Provisiones capítulo 4000</t>
  </si>
  <si>
    <t>Provisiones capítulo 8000</t>
  </si>
  <si>
    <t xml:space="preserve">(-) Movimientos de partidas (o rubros) que no afectan al efectivo </t>
  </si>
  <si>
    <t>OTROS INGRESOS Y BENEFICIOS</t>
  </si>
  <si>
    <t xml:space="preserve">Ingresos Financieros </t>
  </si>
  <si>
    <t>Incremento por Variación de Inventarios</t>
  </si>
  <si>
    <t>Disminución del Exceso de Estimaciones por Pérdida o Deterioro u Obsolescencia</t>
  </si>
  <si>
    <t>Disminución del Exceso de Provisiones</t>
  </si>
  <si>
    <t>Otros Ingresos y Beneficios Varios</t>
  </si>
  <si>
    <t>(-) Movimientos de partidas (o rubros) que no afectan al Flujo Neto de efectivo por Actividades de Operación</t>
  </si>
  <si>
    <t>Rendimientos Financieros (Productos)</t>
  </si>
  <si>
    <t>(-) Movimientos de partidas (o rubros) que afectan al Flujo Neto de efectivo por Actividades de Operación</t>
  </si>
  <si>
    <t xml:space="preserve">Adefas </t>
  </si>
  <si>
    <t xml:space="preserve"> = Flujos de Efectivo Netos de las Actividades de Operación</t>
  </si>
  <si>
    <t>Conciliación entre los Ingresos Presupuestarios y Contables</t>
  </si>
  <si>
    <t>Correspondiente del  1 de enero al 31 de diciembre de 2025</t>
  </si>
  <si>
    <t>Total de Ingresos Presupuestarios</t>
  </si>
  <si>
    <t>Más Ingresos Contables No Presupuestarios</t>
  </si>
  <si>
    <t>Ingresos Financieros</t>
  </si>
  <si>
    <t>Disminución del Exceso de Estimaciones por Perdida o  Deterioro u Obsolescencia</t>
  </si>
  <si>
    <t>Disminución de Exceso de Provisiones</t>
  </si>
  <si>
    <t>Otros Ingresos Contables No Presupuestarios</t>
  </si>
  <si>
    <t>Menos Ingresos Presupuestarios No Contables</t>
  </si>
  <si>
    <t>Aprovechamientos Patrimoniales</t>
  </si>
  <si>
    <t>Ingresos Derivados de Financiamientos</t>
  </si>
  <si>
    <t>Otros Ingresos Presupuestarios No Contables</t>
  </si>
  <si>
    <t>Total de Ingresos Contables</t>
  </si>
  <si>
    <t>Conciliación entre los Egresos Presupuestarios y los Gastos Contables</t>
  </si>
  <si>
    <t> (Cifras en pesos) </t>
  </si>
  <si>
    <t>Total de Egresos Presupuestarios</t>
  </si>
  <si>
    <t>Menos Egresos Presupuestarios No Contables</t>
  </si>
  <si>
    <t>Materias Primas y Materiales de Producción y Comercialización</t>
  </si>
  <si>
    <t>Materiales y Suministros</t>
  </si>
  <si>
    <t>Mobiliario y Equipo de Administración</t>
  </si>
  <si>
    <t>Mobiliario y Equipo Educacional y Recreativo</t>
  </si>
  <si>
    <t>Equipo e Instrumental Medico y de Laboratorio</t>
  </si>
  <si>
    <t>Vehículos y Equipo de Transporte</t>
  </si>
  <si>
    <t>Equipo de Defensa y Seguridad</t>
  </si>
  <si>
    <t>Maquinaria, Otros Equipos y Herramientas</t>
  </si>
  <si>
    <t>Activos Biológicos</t>
  </si>
  <si>
    <t>Bienes Inmuebles</t>
  </si>
  <si>
    <t>Activos Intangibles</t>
  </si>
  <si>
    <t>Obra Publica en Bienes de Dominio Publico</t>
  </si>
  <si>
    <t>Obra Publica en Bienes Propios</t>
  </si>
  <si>
    <t>Acciones y Participaciones de Capital</t>
  </si>
  <si>
    <t>Compra de Títulos y Valores</t>
  </si>
  <si>
    <t>Concesión de Prestamos</t>
  </si>
  <si>
    <t>Inversiones en Fideicomisos, Mandatos y Otros Análogos</t>
  </si>
  <si>
    <t>Provisiones para Contingencias y Otras Erogaciones Especiales</t>
  </si>
  <si>
    <t>Amortización de la Deuda Pública</t>
  </si>
  <si>
    <t>Adeudos de Ejercicios Fiscales Anteriores (ADEFAS)</t>
  </si>
  <si>
    <t>Otros Egresos Presupuestarios No Contables</t>
  </si>
  <si>
    <t>Mas Gastos Contables No Presupuestarios</t>
  </si>
  <si>
    <t>Disminución de inventarios</t>
  </si>
  <si>
    <t>Inversión Pública no capitalizable</t>
  </si>
  <si>
    <t>Materiales y Suministros (consumos)</t>
  </si>
  <si>
    <t>Otros Gastos Contables No Presupuestarios</t>
  </si>
  <si>
    <t>Total de Gastos Contables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</si>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</sst>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Arial"/>
      <family val="2"/>
    </font>
    <font>
      <b/>
      <sz val="10"/>
      <color rgb="FF000000"/>
      <name val="Arial"/>
      <family val="2"/>
    </font>
    <font>
      <b/>
      <sz val="9"/>
      <color rgb="FF000000"/>
      <name val="Arial"/>
      <family val="2"/>
    </font>
    <font>
      <sz val="9"/>
      <color theme="1"/>
      <name val="Calibri"/>
      <family val="2"/>
      <scheme val="minor"/>
    </font>
    <font>
      <sz val="9"/>
      <color rgb="FF000000"/>
      <name val="Arial"/>
      <family val="2"/>
    </font>
    <font>
      <sz val="9"/>
      <color theme="1"/>
      <name val="Arial"/>
      <family val="2"/>
    </font>
    <font>
      <b/>
      <sz val="9"/>
      <color theme="1"/>
      <name val="Arial"/>
      <family val="2"/>
    </font>
    <font>
      <b/>
      <sz val="9"/>
      <name val="Arial"/>
      <family val="2"/>
    </font>
    <font>
      <sz val="9"/>
      <color theme="1"/>
      <name val="Times New Roman"/>
      <family val="1"/>
    </font>
    <font>
      <sz val="8"/>
      <color rgb="FF000000"/>
      <name val="Arial"/>
      <family val="2"/>
    </font>
  </fonts>
  <fills count="4">
    <fill>
      <patternFill patternType="none"/>
    </fill>
    <fill>
      <patternFill patternType="gray125"/>
    </fill>
    <fill>
      <patternFill patternType="solid">
        <fgColor rgb="FFFFFFFF"/>
        <bgColor indexed="64"/>
      </patternFill>
    </fill>
    <fill>
      <patternFill patternType="solid">
        <fgColor theme="0" tint="-0.249977111117893"/>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rgb="FF000000"/>
      </right>
      <top style="medium">
        <color indexed="64"/>
      </top>
      <bottom/>
      <diagonal/>
    </border>
    <border>
      <left style="thin">
        <color rgb="FF000000"/>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rgb="FF000000"/>
      </top>
      <bottom style="thin">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0" fontId="3" fillId="2" borderId="0" xfId="0" applyFont="1" applyFill="1" applyAlignment="1">
      <alignment vertical="top" wrapText="1"/>
    </xf>
    <xf numFmtId="0" fontId="0" fillId="2" borderId="0" xfId="0" applyFill="1" applyAlignment="1">
      <alignment vertical="top" wrapText="1"/>
    </xf>
    <xf numFmtId="0" fontId="5" fillId="3" borderId="0" xfId="0" applyFont="1" applyFill="1" applyAlignment="1">
      <alignment vertical="top" wrapText="1"/>
    </xf>
    <xf numFmtId="0" fontId="6" fillId="2" borderId="0" xfId="0" applyFont="1" applyFill="1" applyAlignment="1">
      <alignment vertical="top" wrapText="1"/>
    </xf>
    <xf numFmtId="0" fontId="6" fillId="0" borderId="0" xfId="0" applyFont="1"/>
    <xf numFmtId="0" fontId="5" fillId="0" borderId="0" xfId="0" applyFont="1" applyAlignment="1">
      <alignment vertical="top" wrapText="1"/>
    </xf>
    <xf numFmtId="0" fontId="7" fillId="2" borderId="0" xfId="0" applyFont="1" applyFill="1" applyAlignment="1">
      <alignment vertical="top" wrapText="1"/>
    </xf>
    <xf numFmtId="0" fontId="5" fillId="2" borderId="0" xfId="0" applyFont="1" applyFill="1" applyAlignment="1">
      <alignment vertical="top" wrapText="1"/>
    </xf>
    <xf numFmtId="0" fontId="5" fillId="2" borderId="0" xfId="0" applyFont="1" applyFill="1" applyAlignment="1">
      <alignment horizontal="right" vertical="top" wrapText="1"/>
    </xf>
    <xf numFmtId="3" fontId="7" fillId="2" borderId="0" xfId="0" applyNumberFormat="1" applyFont="1" applyFill="1" applyAlignment="1">
      <alignment horizontal="right" vertical="top" wrapText="1"/>
    </xf>
    <xf numFmtId="3" fontId="5" fillId="2" borderId="0" xfId="0" applyNumberFormat="1" applyFont="1" applyFill="1" applyAlignment="1">
      <alignment horizontal="right" vertical="top" wrapText="1"/>
    </xf>
    <xf numFmtId="0" fontId="7" fillId="2" borderId="0" xfId="0" applyFont="1" applyFill="1" applyAlignment="1">
      <alignment horizontal="right" vertical="top" wrapText="1"/>
    </xf>
    <xf numFmtId="3" fontId="5" fillId="0" borderId="0" xfId="0" applyNumberFormat="1" applyFont="1" applyAlignment="1">
      <alignment horizontal="right" vertical="top" wrapText="1"/>
    </xf>
    <xf numFmtId="0" fontId="6" fillId="0" borderId="0" xfId="0" applyFont="1" applyAlignment="1">
      <alignment vertical="top" wrapText="1"/>
    </xf>
    <xf numFmtId="0" fontId="5" fillId="2" borderId="0" xfId="0" applyFont="1" applyFill="1" applyAlignment="1">
      <alignment horizontal="center" vertical="top" wrapText="1"/>
    </xf>
    <xf numFmtId="3" fontId="7" fillId="0" borderId="0" xfId="0" applyNumberFormat="1" applyFont="1" applyAlignment="1">
      <alignment horizontal="right" vertical="top" wrapText="1"/>
    </xf>
    <xf numFmtId="0" fontId="9" fillId="0" borderId="0" xfId="0" applyFont="1"/>
    <xf numFmtId="0" fontId="6" fillId="0" borderId="0" xfId="0" applyFont="1" applyAlignment="1">
      <alignment horizontal="center"/>
    </xf>
    <xf numFmtId="3" fontId="7" fillId="2" borderId="0" xfId="0" applyNumberFormat="1" applyFont="1" applyFill="1" applyAlignment="1">
      <alignment horizontal="left" vertical="center" wrapText="1"/>
    </xf>
    <xf numFmtId="0" fontId="8" fillId="0" borderId="0" xfId="0" applyFont="1" applyAlignment="1">
      <alignment horizontal="center" vertical="center"/>
    </xf>
    <xf numFmtId="3" fontId="7" fillId="2" borderId="0" xfId="0" applyNumberFormat="1" applyFont="1" applyFill="1" applyAlignment="1">
      <alignment horizontal="left" vertical="top" wrapText="1"/>
    </xf>
    <xf numFmtId="0" fontId="9" fillId="2" borderId="0" xfId="0" applyFont="1" applyFill="1" applyAlignment="1">
      <alignment vertical="top" wrapText="1"/>
    </xf>
    <xf numFmtId="0" fontId="8" fillId="0" borderId="0" xfId="0" applyFont="1"/>
    <xf numFmtId="0" fontId="9" fillId="0" borderId="4" xfId="0" applyFont="1" applyBorder="1" applyAlignment="1">
      <alignment horizontal="center" vertical="center"/>
    </xf>
    <xf numFmtId="0" fontId="10" fillId="0" borderId="4" xfId="0" applyFont="1" applyBorder="1" applyAlignment="1">
      <alignment horizontal="center" vertical="center" wrapText="1"/>
    </xf>
    <xf numFmtId="0" fontId="8" fillId="0" borderId="5" xfId="0" applyFont="1" applyBorder="1" applyAlignment="1">
      <alignment vertical="center"/>
    </xf>
    <xf numFmtId="3" fontId="7" fillId="2" borderId="6" xfId="0" applyNumberFormat="1" applyFont="1" applyFill="1" applyBorder="1" applyAlignment="1">
      <alignment horizontal="right" vertical="top" wrapText="1"/>
    </xf>
    <xf numFmtId="3" fontId="7" fillId="0" borderId="7" xfId="0" applyNumberFormat="1" applyFont="1" applyBorder="1" applyAlignment="1">
      <alignment horizontal="right" vertical="center" wrapText="1"/>
    </xf>
    <xf numFmtId="0" fontId="8" fillId="0" borderId="8" xfId="0" applyFont="1" applyBorder="1" applyAlignment="1">
      <alignment vertical="center" wrapText="1"/>
    </xf>
    <xf numFmtId="3" fontId="7" fillId="0" borderId="9" xfId="0" applyNumberFormat="1" applyFont="1" applyBorder="1" applyAlignment="1">
      <alignment horizontal="right" vertical="center" wrapText="1"/>
    </xf>
    <xf numFmtId="3" fontId="7" fillId="0" borderId="10" xfId="0" applyNumberFormat="1" applyFont="1" applyBorder="1" applyAlignment="1">
      <alignment horizontal="right" vertical="center" wrapText="1"/>
    </xf>
    <xf numFmtId="0" fontId="8" fillId="0" borderId="8" xfId="0" applyFont="1" applyBorder="1" applyAlignment="1">
      <alignment vertical="center"/>
    </xf>
    <xf numFmtId="3" fontId="7" fillId="0" borderId="11" xfId="0" applyNumberFormat="1" applyFont="1" applyBorder="1" applyAlignment="1">
      <alignment horizontal="right" vertical="center" wrapText="1"/>
    </xf>
    <xf numFmtId="0" fontId="8" fillId="0" borderId="12" xfId="0" applyFont="1" applyBorder="1" applyAlignment="1">
      <alignment vertical="center"/>
    </xf>
    <xf numFmtId="3" fontId="7" fillId="2" borderId="13" xfId="0" applyNumberFormat="1" applyFont="1" applyFill="1" applyBorder="1" applyAlignment="1">
      <alignment horizontal="right" vertical="top" wrapText="1"/>
    </xf>
    <xf numFmtId="0" fontId="8" fillId="0" borderId="14" xfId="0" applyFont="1" applyBorder="1" applyAlignment="1">
      <alignment vertical="center"/>
    </xf>
    <xf numFmtId="3" fontId="7" fillId="0" borderId="15" xfId="0" applyNumberFormat="1" applyFont="1" applyBorder="1" applyAlignment="1">
      <alignment horizontal="right" vertical="center" wrapText="1"/>
    </xf>
    <xf numFmtId="3" fontId="7" fillId="0" borderId="16" xfId="0" applyNumberFormat="1" applyFont="1" applyBorder="1" applyAlignment="1">
      <alignment horizontal="right" vertical="center" wrapText="1"/>
    </xf>
    <xf numFmtId="3" fontId="6" fillId="2" borderId="0" xfId="0" applyNumberFormat="1" applyFont="1" applyFill="1" applyAlignment="1">
      <alignment vertical="top" wrapText="1"/>
    </xf>
    <xf numFmtId="164" fontId="7" fillId="2" borderId="0" xfId="1" applyNumberFormat="1" applyFont="1" applyFill="1" applyAlignment="1">
      <alignment horizontal="right" vertical="top" wrapText="1"/>
    </xf>
    <xf numFmtId="0" fontId="12" fillId="2" borderId="0" xfId="0" applyFont="1" applyFill="1" applyAlignment="1">
      <alignment vertical="top"/>
    </xf>
    <xf numFmtId="0" fontId="7" fillId="2" borderId="0" xfId="0" applyFont="1" applyFill="1" applyAlignment="1">
      <alignment horizontal="left" vertical="center" wrapText="1"/>
    </xf>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7" fillId="2" borderId="0" xfId="0" applyFont="1" applyFill="1" applyAlignment="1">
      <alignment horizontal="left" vertical="top" wrapText="1"/>
    </xf>
    <xf numFmtId="0" fontId="5" fillId="3" borderId="0" xfId="0" applyFont="1" applyFill="1" applyAlignment="1">
      <alignment horizontal="center" vertical="top"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295275</xdr:colOff>
      <xdr:row>463</xdr:row>
      <xdr:rowOff>104775</xdr:rowOff>
    </xdr:from>
    <xdr:to>
      <xdr:col>2</xdr:col>
      <xdr:colOff>656362</xdr:colOff>
      <xdr:row>465</xdr:row>
      <xdr:rowOff>190442</xdr:rowOff>
    </xdr:to>
    <xdr:pic>
      <xdr:nvPicPr>
        <xdr:cNvPr id="3" name="3 Imagen">
          <a:extLst>
            <a:ext uri="{FF2B5EF4-FFF2-40B4-BE49-F238E27FC236}">
              <a16:creationId xmlns:a16="http://schemas.microsoft.com/office/drawing/2014/main" id="{E057E621-B322-4FA8-A504-038713272898}"/>
            </a:ext>
          </a:extLst>
        </xdr:cNvPr>
        <xdr:cNvPicPr>
          <a:picLocks noChangeAspect="1"/>
        </xdr:cNvPicPr>
      </xdr:nvPicPr>
      <xdr:blipFill>
        <a:blip xmlns:r="http://schemas.openxmlformats.org/officeDocument/2006/relationships" r:embed="rId1"/>
        <a:stretch>
          <a:fillRect/>
        </a:stretch>
      </xdr:blipFill>
      <xdr:spPr>
        <a:xfrm>
          <a:off x="295275" y="67865625"/>
          <a:ext cx="6904762" cy="466667"/>
        </a:xfrm>
        <a:prstGeom prst="rect">
          <a:avLst/>
        </a:prstGeom>
      </xdr:spPr>
    </xdr:pic>
    <xdr:clientData/>
  </xdr:twoCellAnchor>
  <xdr:twoCellAnchor editAs="oneCell">
    <xdr:from>
      <xdr:col>0</xdr:col>
      <xdr:colOff>1</xdr:colOff>
      <xdr:row>365</xdr:row>
      <xdr:rowOff>1</xdr:rowOff>
    </xdr:from>
    <xdr:to>
      <xdr:col>3</xdr:col>
      <xdr:colOff>0</xdr:colOff>
      <xdr:row>395</xdr:row>
      <xdr:rowOff>117034</xdr:rowOff>
    </xdr:to>
    <xdr:pic>
      <xdr:nvPicPr>
        <xdr:cNvPr id="4" name="Imagen 3">
          <a:extLst>
            <a:ext uri="{FF2B5EF4-FFF2-40B4-BE49-F238E27FC236}">
              <a16:creationId xmlns:a16="http://schemas.microsoft.com/office/drawing/2014/main" id="{1113EC65-0A18-4D63-A770-A2F0AAA89B80}"/>
            </a:ext>
          </a:extLst>
        </xdr:cNvPr>
        <xdr:cNvPicPr>
          <a:picLocks noChangeAspect="1"/>
        </xdr:cNvPicPr>
      </xdr:nvPicPr>
      <xdr:blipFill>
        <a:blip xmlns:r="http://schemas.openxmlformats.org/officeDocument/2006/relationships" r:embed="rId2"/>
        <a:stretch>
          <a:fillRect/>
        </a:stretch>
      </xdr:blipFill>
      <xdr:spPr>
        <a:xfrm>
          <a:off x="1" y="57711976"/>
          <a:ext cx="7820024" cy="46890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412C5-0159-4D1D-8261-98A2F7B38F03}">
  <sheetPr>
    <pageSetUpPr fitToPage="1"/>
  </sheetPr>
  <dimension ref="A1:D460"/>
  <sheetViews>
    <sheetView showGridLines="0" tabSelected="1" workbookViewId="0">
      <selection sqref="A1:C1"/>
    </sheetView>
  </sheetViews>
  <sheetFormatPr baseColWidth="10" defaultRowHeight="15" x14ac:dyDescent="0.25"/>
  <cols>
    <col min="1" max="1" width="79" customWidth="1"/>
    <col min="2" max="3" width="19.140625" customWidth="1"/>
    <col min="4" max="4" width="2.28515625" customWidth="1"/>
  </cols>
  <sheetData>
    <row r="1" spans="1:3" x14ac:dyDescent="0.25">
      <c r="A1" s="43" t="s">
        <v>0</v>
      </c>
      <c r="B1" s="43"/>
      <c r="C1" s="43"/>
    </row>
    <row r="2" spans="1:3" x14ac:dyDescent="0.25">
      <c r="A2" s="44" t="s">
        <v>1</v>
      </c>
      <c r="B2" s="44"/>
      <c r="C2" s="44"/>
    </row>
    <row r="3" spans="1:3" x14ac:dyDescent="0.25">
      <c r="A3" s="45" t="s">
        <v>2</v>
      </c>
      <c r="B3" s="45"/>
      <c r="C3" s="45"/>
    </row>
    <row r="4" spans="1:3" ht="3.75" customHeight="1" x14ac:dyDescent="0.25"/>
    <row r="5" spans="1:3" x14ac:dyDescent="0.25">
      <c r="A5" s="1" t="s">
        <v>3</v>
      </c>
      <c r="B5" s="2"/>
      <c r="C5" s="2"/>
    </row>
    <row r="6" spans="1:3" s="5" customFormat="1" ht="12" x14ac:dyDescent="0.2">
      <c r="A6" s="3" t="s">
        <v>4</v>
      </c>
      <c r="B6" s="4"/>
      <c r="C6" s="4"/>
    </row>
    <row r="7" spans="1:3" s="5" customFormat="1" ht="8.25" customHeight="1" x14ac:dyDescent="0.2">
      <c r="A7" s="6"/>
      <c r="B7" s="4"/>
      <c r="C7" s="4"/>
    </row>
    <row r="8" spans="1:3" s="5" customFormat="1" ht="12" x14ac:dyDescent="0.2">
      <c r="A8" s="6" t="s">
        <v>5</v>
      </c>
      <c r="B8" s="4"/>
      <c r="C8" s="4"/>
    </row>
    <row r="9" spans="1:3" s="5" customFormat="1" ht="7.5" customHeight="1" x14ac:dyDescent="0.2">
      <c r="A9" s="7"/>
      <c r="B9" s="4"/>
      <c r="C9" s="4"/>
    </row>
    <row r="10" spans="1:3" s="5" customFormat="1" ht="12" x14ac:dyDescent="0.2">
      <c r="A10" s="8" t="s">
        <v>6</v>
      </c>
      <c r="B10" s="9">
        <v>2025</v>
      </c>
      <c r="C10" s="9">
        <v>2024</v>
      </c>
    </row>
    <row r="11" spans="1:3" s="5" customFormat="1" ht="12" x14ac:dyDescent="0.2">
      <c r="A11" s="8" t="s">
        <v>7</v>
      </c>
      <c r="B11" s="4"/>
      <c r="C11" s="4"/>
    </row>
    <row r="12" spans="1:3" s="5" customFormat="1" ht="12" x14ac:dyDescent="0.2">
      <c r="A12" s="7" t="s">
        <v>8</v>
      </c>
      <c r="B12" s="10">
        <v>207898739</v>
      </c>
      <c r="C12" s="10">
        <v>223611870</v>
      </c>
    </row>
    <row r="13" spans="1:3" s="5" customFormat="1" ht="12" x14ac:dyDescent="0.2">
      <c r="A13" s="7" t="s">
        <v>9</v>
      </c>
      <c r="B13" s="10">
        <v>622918003</v>
      </c>
      <c r="C13" s="10">
        <v>629426902</v>
      </c>
    </row>
    <row r="14" spans="1:3" s="5" customFormat="1" ht="12" x14ac:dyDescent="0.2">
      <c r="A14" s="7" t="s">
        <v>10</v>
      </c>
      <c r="B14" s="10">
        <v>198228685</v>
      </c>
      <c r="C14" s="10">
        <v>194374598</v>
      </c>
    </row>
    <row r="15" spans="1:3" s="5" customFormat="1" ht="12" x14ac:dyDescent="0.2">
      <c r="A15" s="7" t="s">
        <v>11</v>
      </c>
      <c r="B15" s="10">
        <v>8017080590</v>
      </c>
      <c r="C15" s="10">
        <v>7365045904</v>
      </c>
    </row>
    <row r="16" spans="1:3" s="5" customFormat="1" ht="12" x14ac:dyDescent="0.2">
      <c r="A16" s="7" t="s">
        <v>12</v>
      </c>
      <c r="B16" s="10">
        <v>422830162</v>
      </c>
      <c r="C16" s="10">
        <v>64021674</v>
      </c>
    </row>
    <row r="17" spans="1:3" s="5" customFormat="1" ht="12" x14ac:dyDescent="0.2">
      <c r="A17" s="7" t="s">
        <v>13</v>
      </c>
      <c r="B17" s="10">
        <v>1908497321</v>
      </c>
      <c r="C17" s="10">
        <v>1784944990</v>
      </c>
    </row>
    <row r="18" spans="1:3" s="5" customFormat="1" ht="12" x14ac:dyDescent="0.2">
      <c r="A18" s="8" t="s">
        <v>14</v>
      </c>
      <c r="B18" s="11">
        <f>SUM(B12:B17)</f>
        <v>11377453500</v>
      </c>
      <c r="C18" s="11">
        <f>SUM(C12:C17)</f>
        <v>10261425938</v>
      </c>
    </row>
    <row r="19" spans="1:3" s="5" customFormat="1" ht="12" x14ac:dyDescent="0.2">
      <c r="A19" s="7"/>
      <c r="B19" s="4"/>
      <c r="C19" s="4"/>
    </row>
    <row r="20" spans="1:3" s="5" customFormat="1" ht="12" x14ac:dyDescent="0.2">
      <c r="A20" s="8" t="s">
        <v>15</v>
      </c>
      <c r="B20" s="4"/>
      <c r="C20" s="4"/>
    </row>
    <row r="21" spans="1:3" s="5" customFormat="1" ht="12" x14ac:dyDescent="0.2">
      <c r="A21" s="7" t="s">
        <v>16</v>
      </c>
      <c r="B21" s="10">
        <v>4958506983</v>
      </c>
      <c r="C21" s="10">
        <v>4867687744</v>
      </c>
    </row>
    <row r="22" spans="1:3" s="5" customFormat="1" ht="12" x14ac:dyDescent="0.2">
      <c r="A22" s="7" t="s">
        <v>17</v>
      </c>
      <c r="B22" s="10">
        <v>6904386481</v>
      </c>
      <c r="C22" s="10">
        <v>6164270928</v>
      </c>
    </row>
    <row r="23" spans="1:3" s="5" customFormat="1" ht="12" x14ac:dyDescent="0.2">
      <c r="A23" s="7" t="s">
        <v>18</v>
      </c>
      <c r="B23" s="10">
        <v>501114324</v>
      </c>
      <c r="C23" s="10">
        <v>171919030</v>
      </c>
    </row>
    <row r="24" spans="1:3" s="5" customFormat="1" ht="12" x14ac:dyDescent="0.2">
      <c r="A24" s="7" t="s">
        <v>19</v>
      </c>
      <c r="B24" s="10">
        <v>1386938</v>
      </c>
      <c r="C24" s="10">
        <v>0</v>
      </c>
    </row>
    <row r="25" spans="1:3" s="5" customFormat="1" ht="12" x14ac:dyDescent="0.2">
      <c r="A25" s="8" t="s">
        <v>14</v>
      </c>
      <c r="B25" s="11">
        <f>SUM(B21:B24)</f>
        <v>12365394726</v>
      </c>
      <c r="C25" s="11">
        <f>SUM(C21:C24)</f>
        <v>11203877702</v>
      </c>
    </row>
    <row r="26" spans="1:3" s="5" customFormat="1" ht="12" x14ac:dyDescent="0.2">
      <c r="A26" s="7"/>
      <c r="B26" s="4"/>
      <c r="C26" s="4"/>
    </row>
    <row r="27" spans="1:3" s="5" customFormat="1" ht="12" x14ac:dyDescent="0.2">
      <c r="A27" s="8" t="s">
        <v>20</v>
      </c>
      <c r="B27" s="4"/>
      <c r="C27" s="4"/>
    </row>
    <row r="28" spans="1:3" s="5" customFormat="1" ht="12" x14ac:dyDescent="0.2">
      <c r="A28" s="7" t="s">
        <v>21</v>
      </c>
      <c r="B28" s="10">
        <v>279053597</v>
      </c>
      <c r="C28" s="10">
        <v>331128450</v>
      </c>
    </row>
    <row r="29" spans="1:3" s="5" customFormat="1" ht="12" x14ac:dyDescent="0.2">
      <c r="A29" s="8" t="s">
        <v>14</v>
      </c>
      <c r="B29" s="11">
        <f>SUM(B28:B28)</f>
        <v>279053597</v>
      </c>
      <c r="C29" s="11">
        <f>SUM(C28:C28)</f>
        <v>331128450</v>
      </c>
    </row>
    <row r="30" spans="1:3" s="5" customFormat="1" ht="12" x14ac:dyDescent="0.2">
      <c r="A30" s="7"/>
      <c r="B30" s="4"/>
      <c r="C30" s="4"/>
    </row>
    <row r="31" spans="1:3" s="5" customFormat="1" ht="12" x14ac:dyDescent="0.2">
      <c r="A31" s="8" t="s">
        <v>22</v>
      </c>
      <c r="B31" s="4"/>
      <c r="C31" s="4"/>
    </row>
    <row r="32" spans="1:3" s="5" customFormat="1" ht="12" x14ac:dyDescent="0.2">
      <c r="A32" s="7" t="s">
        <v>23</v>
      </c>
      <c r="B32" s="10">
        <v>239782286</v>
      </c>
      <c r="C32" s="10">
        <v>200227815</v>
      </c>
    </row>
    <row r="33" spans="1:3" s="5" customFormat="1" ht="12" x14ac:dyDescent="0.2">
      <c r="A33" s="7" t="s">
        <v>24</v>
      </c>
      <c r="B33" s="10">
        <v>6479875</v>
      </c>
      <c r="C33" s="10">
        <v>23524336</v>
      </c>
    </row>
    <row r="34" spans="1:3" s="5" customFormat="1" ht="12" x14ac:dyDescent="0.2">
      <c r="A34" s="7" t="s">
        <v>25</v>
      </c>
      <c r="B34" s="10">
        <v>237934711</v>
      </c>
      <c r="C34" s="10">
        <v>675020409</v>
      </c>
    </row>
    <row r="35" spans="1:3" s="5" customFormat="1" ht="12" x14ac:dyDescent="0.2">
      <c r="A35" s="7" t="s">
        <v>26</v>
      </c>
      <c r="B35" s="10">
        <v>0</v>
      </c>
      <c r="C35" s="10">
        <v>0</v>
      </c>
    </row>
    <row r="36" spans="1:3" s="5" customFormat="1" ht="12" x14ac:dyDescent="0.2">
      <c r="A36" s="7" t="s">
        <v>27</v>
      </c>
      <c r="B36" s="10">
        <v>87411920</v>
      </c>
      <c r="C36" s="10">
        <v>227947630</v>
      </c>
    </row>
    <row r="37" spans="1:3" s="5" customFormat="1" ht="12" x14ac:dyDescent="0.2">
      <c r="A37" s="7" t="s">
        <v>28</v>
      </c>
      <c r="B37" s="10">
        <v>4102868278</v>
      </c>
      <c r="C37" s="10">
        <v>5187057753</v>
      </c>
    </row>
    <row r="38" spans="1:3" s="5" customFormat="1" ht="12" x14ac:dyDescent="0.2">
      <c r="A38" s="8" t="s">
        <v>14</v>
      </c>
      <c r="B38" s="11">
        <f>SUM(B32:B37)</f>
        <v>4674477070</v>
      </c>
      <c r="C38" s="11">
        <f>SUM(C32:C37)</f>
        <v>6313777943</v>
      </c>
    </row>
    <row r="39" spans="1:3" s="5" customFormat="1" ht="12" x14ac:dyDescent="0.2">
      <c r="A39" s="7"/>
      <c r="B39" s="4"/>
      <c r="C39" s="4"/>
    </row>
    <row r="40" spans="1:3" s="5" customFormat="1" ht="36" x14ac:dyDescent="0.2">
      <c r="A40" s="8" t="s">
        <v>29</v>
      </c>
      <c r="B40" s="4"/>
      <c r="C40" s="4"/>
    </row>
    <row r="41" spans="1:3" s="5" customFormat="1" ht="12" x14ac:dyDescent="0.2">
      <c r="A41" s="7" t="s">
        <v>30</v>
      </c>
      <c r="B41" s="10">
        <v>40360496131</v>
      </c>
      <c r="C41" s="10">
        <v>37092685767</v>
      </c>
    </row>
    <row r="42" spans="1:3" s="5" customFormat="1" ht="12" x14ac:dyDescent="0.2">
      <c r="A42" s="7" t="s">
        <v>31</v>
      </c>
      <c r="B42" s="10">
        <v>31556555819</v>
      </c>
      <c r="C42" s="10">
        <v>30003358876</v>
      </c>
    </row>
    <row r="43" spans="1:3" s="5" customFormat="1" ht="12" x14ac:dyDescent="0.2">
      <c r="A43" s="7" t="s">
        <v>32</v>
      </c>
      <c r="B43" s="10">
        <v>6565819581</v>
      </c>
      <c r="C43" s="10">
        <v>6800245004</v>
      </c>
    </row>
    <row r="44" spans="1:3" s="5" customFormat="1" ht="12" x14ac:dyDescent="0.2">
      <c r="A44" s="7" t="s">
        <v>33</v>
      </c>
      <c r="B44" s="10">
        <v>2197563037</v>
      </c>
      <c r="C44" s="10">
        <v>2214673363</v>
      </c>
    </row>
    <row r="45" spans="1:3" s="5" customFormat="1" ht="12" x14ac:dyDescent="0.2">
      <c r="A45" s="8" t="s">
        <v>14</v>
      </c>
      <c r="B45" s="11">
        <f>SUM(B41:B44)</f>
        <v>80680434568</v>
      </c>
      <c r="C45" s="11">
        <f>SUM(C41:C44)</f>
        <v>76110963010</v>
      </c>
    </row>
    <row r="46" spans="1:3" s="5" customFormat="1" ht="12" x14ac:dyDescent="0.2">
      <c r="A46" s="7"/>
      <c r="B46" s="4"/>
      <c r="C46" s="4"/>
    </row>
    <row r="47" spans="1:3" s="5" customFormat="1" ht="12" x14ac:dyDescent="0.2">
      <c r="A47" s="8" t="s">
        <v>34</v>
      </c>
      <c r="B47" s="4"/>
      <c r="C47" s="4"/>
    </row>
    <row r="48" spans="1:3" s="5" customFormat="1" ht="12" x14ac:dyDescent="0.2">
      <c r="A48" s="7" t="s">
        <v>35</v>
      </c>
      <c r="B48" s="10">
        <v>43033</v>
      </c>
      <c r="C48" s="10">
        <v>3923955</v>
      </c>
    </row>
    <row r="49" spans="1:3" s="5" customFormat="1" ht="12" x14ac:dyDescent="0.2">
      <c r="A49" s="7" t="s">
        <v>36</v>
      </c>
      <c r="B49" s="10">
        <v>0</v>
      </c>
      <c r="C49" s="10">
        <v>0</v>
      </c>
    </row>
    <row r="50" spans="1:3" s="5" customFormat="1" ht="12" x14ac:dyDescent="0.2">
      <c r="A50" s="7" t="s">
        <v>37</v>
      </c>
      <c r="B50" s="10">
        <v>3161036</v>
      </c>
      <c r="C50" s="10">
        <v>6083166</v>
      </c>
    </row>
    <row r="51" spans="1:3" s="5" customFormat="1" ht="12" x14ac:dyDescent="0.2">
      <c r="A51" s="7" t="s">
        <v>38</v>
      </c>
      <c r="B51" s="10">
        <v>27640855</v>
      </c>
      <c r="C51" s="10">
        <v>25705458</v>
      </c>
    </row>
    <row r="52" spans="1:3" s="5" customFormat="1" ht="12" x14ac:dyDescent="0.2">
      <c r="A52" s="7" t="s">
        <v>39</v>
      </c>
      <c r="B52" s="10">
        <v>752055</v>
      </c>
      <c r="C52" s="10">
        <v>10001892</v>
      </c>
    </row>
    <row r="53" spans="1:3" s="5" customFormat="1" ht="12" x14ac:dyDescent="0.2">
      <c r="A53" s="8" t="s">
        <v>14</v>
      </c>
      <c r="B53" s="11">
        <f>SUM(B48:B52)</f>
        <v>31596979</v>
      </c>
      <c r="C53" s="11">
        <f>SUM(C48:C52)</f>
        <v>45714471</v>
      </c>
    </row>
    <row r="54" spans="1:3" s="5" customFormat="1" ht="12" x14ac:dyDescent="0.2">
      <c r="A54" s="8"/>
      <c r="B54" s="11"/>
      <c r="C54" s="11"/>
    </row>
    <row r="55" spans="1:3" s="5" customFormat="1" ht="12" x14ac:dyDescent="0.2">
      <c r="A55" s="8" t="s">
        <v>40</v>
      </c>
      <c r="B55" s="11"/>
      <c r="C55" s="11"/>
    </row>
    <row r="56" spans="1:3" s="5" customFormat="1" ht="8.25" customHeight="1" x14ac:dyDescent="0.2">
      <c r="A56" s="7"/>
      <c r="B56" s="4"/>
      <c r="C56" s="4"/>
    </row>
    <row r="57" spans="1:3" s="5" customFormat="1" ht="12" x14ac:dyDescent="0.2">
      <c r="A57" s="8" t="s">
        <v>41</v>
      </c>
      <c r="B57" s="4"/>
      <c r="C57" s="4"/>
    </row>
    <row r="58" spans="1:3" s="5" customFormat="1" ht="12" x14ac:dyDescent="0.2">
      <c r="A58" s="7" t="s">
        <v>42</v>
      </c>
      <c r="B58" s="10">
        <v>5602127524</v>
      </c>
      <c r="C58" s="10">
        <v>5189358702</v>
      </c>
    </row>
    <row r="59" spans="1:3" s="5" customFormat="1" ht="12" x14ac:dyDescent="0.2">
      <c r="A59" s="7" t="s">
        <v>43</v>
      </c>
      <c r="B59" s="10">
        <v>837452379</v>
      </c>
      <c r="C59" s="10">
        <v>751866111</v>
      </c>
    </row>
    <row r="60" spans="1:3" s="5" customFormat="1" ht="12" x14ac:dyDescent="0.2">
      <c r="A60" s="7" t="s">
        <v>44</v>
      </c>
      <c r="B60" s="10">
        <v>4673460388</v>
      </c>
      <c r="C60" s="10">
        <v>4336027209</v>
      </c>
    </row>
    <row r="61" spans="1:3" s="5" customFormat="1" ht="12" x14ac:dyDescent="0.2">
      <c r="A61" s="7" t="s">
        <v>45</v>
      </c>
      <c r="B61" s="10">
        <v>1796405659</v>
      </c>
      <c r="C61" s="10">
        <v>1707514798</v>
      </c>
    </row>
    <row r="62" spans="1:3" s="5" customFormat="1" ht="12" x14ac:dyDescent="0.2">
      <c r="A62" s="7" t="s">
        <v>46</v>
      </c>
      <c r="B62" s="10">
        <v>573224369</v>
      </c>
      <c r="C62" s="10">
        <v>505234178</v>
      </c>
    </row>
    <row r="63" spans="1:3" s="5" customFormat="1" ht="12" x14ac:dyDescent="0.2">
      <c r="A63" s="7" t="s">
        <v>47</v>
      </c>
      <c r="B63" s="10">
        <v>318944009</v>
      </c>
      <c r="C63" s="10">
        <v>301113591</v>
      </c>
    </row>
    <row r="64" spans="1:3" s="5" customFormat="1" ht="12" x14ac:dyDescent="0.2">
      <c r="A64" s="8" t="s">
        <v>14</v>
      </c>
      <c r="B64" s="11">
        <f>SUM(B58:B63)</f>
        <v>13801614328</v>
      </c>
      <c r="C64" s="11">
        <f>SUM(C58:C63)</f>
        <v>12791114589</v>
      </c>
    </row>
    <row r="65" spans="1:3" s="5" customFormat="1" ht="12" x14ac:dyDescent="0.2">
      <c r="A65" s="7"/>
      <c r="B65" s="4"/>
      <c r="C65" s="4"/>
    </row>
    <row r="66" spans="1:3" s="5" customFormat="1" ht="12" x14ac:dyDescent="0.2">
      <c r="A66" s="8" t="s">
        <v>48</v>
      </c>
      <c r="B66" s="4"/>
      <c r="C66" s="4"/>
    </row>
    <row r="67" spans="1:3" s="5" customFormat="1" ht="12" x14ac:dyDescent="0.2">
      <c r="A67" s="7" t="s">
        <v>49</v>
      </c>
      <c r="B67" s="10">
        <v>118418559</v>
      </c>
      <c r="C67" s="10">
        <v>159806774</v>
      </c>
    </row>
    <row r="68" spans="1:3" s="5" customFormat="1" ht="12" x14ac:dyDescent="0.2">
      <c r="A68" s="7" t="s">
        <v>50</v>
      </c>
      <c r="B68" s="10">
        <v>476880139</v>
      </c>
      <c r="C68" s="10">
        <v>427391917</v>
      </c>
    </row>
    <row r="69" spans="1:3" s="5" customFormat="1" ht="12" x14ac:dyDescent="0.2">
      <c r="A69" s="7" t="s">
        <v>51</v>
      </c>
      <c r="B69" s="10">
        <v>10392071</v>
      </c>
      <c r="C69" s="10">
        <v>9529801</v>
      </c>
    </row>
    <row r="70" spans="1:3" s="5" customFormat="1" ht="12" x14ac:dyDescent="0.2">
      <c r="A70" s="7" t="s">
        <v>52</v>
      </c>
      <c r="B70" s="10">
        <v>319273083</v>
      </c>
      <c r="C70" s="10">
        <v>259097135</v>
      </c>
    </row>
    <row r="71" spans="1:3" s="5" customFormat="1" ht="12" x14ac:dyDescent="0.2">
      <c r="A71" s="7" t="s">
        <v>53</v>
      </c>
      <c r="B71" s="10">
        <v>68758972</v>
      </c>
      <c r="C71" s="10">
        <v>31598695</v>
      </c>
    </row>
    <row r="72" spans="1:3" s="5" customFormat="1" ht="12" x14ac:dyDescent="0.2">
      <c r="A72" s="7" t="s">
        <v>54</v>
      </c>
      <c r="B72" s="10">
        <v>444681611</v>
      </c>
      <c r="C72" s="10">
        <v>450537766</v>
      </c>
    </row>
    <row r="73" spans="1:3" s="5" customFormat="1" ht="12" x14ac:dyDescent="0.2">
      <c r="A73" s="7" t="s">
        <v>55</v>
      </c>
      <c r="B73" s="10">
        <v>31955537</v>
      </c>
      <c r="C73" s="10">
        <v>104170316</v>
      </c>
    </row>
    <row r="74" spans="1:3" s="5" customFormat="1" ht="12" x14ac:dyDescent="0.2">
      <c r="A74" s="7" t="s">
        <v>56</v>
      </c>
      <c r="B74" s="10">
        <v>45422289</v>
      </c>
      <c r="C74" s="10">
        <v>15263736</v>
      </c>
    </row>
    <row r="75" spans="1:3" s="5" customFormat="1" ht="12" x14ac:dyDescent="0.2">
      <c r="A75" s="7" t="s">
        <v>57</v>
      </c>
      <c r="B75" s="10">
        <v>99316277</v>
      </c>
      <c r="C75" s="10">
        <v>85823082</v>
      </c>
    </row>
    <row r="76" spans="1:3" s="5" customFormat="1" ht="12" x14ac:dyDescent="0.2">
      <c r="A76" s="8" t="s">
        <v>14</v>
      </c>
      <c r="B76" s="11">
        <f>SUM(B67:B75)</f>
        <v>1615098538</v>
      </c>
      <c r="C76" s="11">
        <f>SUM(C67:C75)-1</f>
        <v>1543219221</v>
      </c>
    </row>
    <row r="77" spans="1:3" s="5" customFormat="1" ht="12" x14ac:dyDescent="0.2">
      <c r="A77" s="8"/>
      <c r="B77" s="11"/>
      <c r="C77" s="11"/>
    </row>
    <row r="78" spans="1:3" s="5" customFormat="1" ht="12" x14ac:dyDescent="0.2">
      <c r="A78" s="8" t="s">
        <v>58</v>
      </c>
      <c r="B78" s="4"/>
      <c r="C78" s="4"/>
    </row>
    <row r="79" spans="1:3" s="5" customFormat="1" ht="12" x14ac:dyDescent="0.2">
      <c r="A79" s="7" t="s">
        <v>59</v>
      </c>
      <c r="B79" s="10">
        <v>1674318234</v>
      </c>
      <c r="C79" s="10">
        <v>838862708</v>
      </c>
    </row>
    <row r="80" spans="1:3" s="5" customFormat="1" ht="12" x14ac:dyDescent="0.2">
      <c r="A80" s="7" t="s">
        <v>60</v>
      </c>
      <c r="B80" s="10">
        <v>966808694</v>
      </c>
      <c r="C80" s="10">
        <v>1015090655</v>
      </c>
    </row>
    <row r="81" spans="1:3" s="5" customFormat="1" ht="12" x14ac:dyDescent="0.2">
      <c r="A81" s="7" t="s">
        <v>61</v>
      </c>
      <c r="B81" s="10">
        <v>731510836</v>
      </c>
      <c r="C81" s="10">
        <v>651877507</v>
      </c>
    </row>
    <row r="82" spans="1:3" s="5" customFormat="1" ht="12" x14ac:dyDescent="0.2">
      <c r="A82" s="7" t="s">
        <v>62</v>
      </c>
      <c r="B82" s="10">
        <v>572123655</v>
      </c>
      <c r="C82" s="10">
        <v>581200621</v>
      </c>
    </row>
    <row r="83" spans="1:3" s="5" customFormat="1" ht="12" x14ac:dyDescent="0.2">
      <c r="A83" s="7" t="s">
        <v>63</v>
      </c>
      <c r="B83" s="10">
        <v>772644541</v>
      </c>
      <c r="C83" s="10">
        <v>709471502</v>
      </c>
    </row>
    <row r="84" spans="1:3" s="5" customFormat="1" ht="12" x14ac:dyDescent="0.2">
      <c r="A84" s="7" t="s">
        <v>64</v>
      </c>
      <c r="B84" s="10">
        <v>748589988</v>
      </c>
      <c r="C84" s="10">
        <v>647288462</v>
      </c>
    </row>
    <row r="85" spans="1:3" s="5" customFormat="1" ht="12" x14ac:dyDescent="0.2">
      <c r="A85" s="7" t="s">
        <v>65</v>
      </c>
      <c r="B85" s="10">
        <v>520146920</v>
      </c>
      <c r="C85" s="10">
        <v>459575118</v>
      </c>
    </row>
    <row r="86" spans="1:3" s="5" customFormat="1" ht="12" x14ac:dyDescent="0.2">
      <c r="A86" s="7" t="s">
        <v>66</v>
      </c>
      <c r="B86" s="10">
        <v>344547512</v>
      </c>
      <c r="C86" s="10">
        <v>432586125</v>
      </c>
    </row>
    <row r="87" spans="1:3" s="5" customFormat="1" ht="12" x14ac:dyDescent="0.2">
      <c r="A87" s="7" t="s">
        <v>67</v>
      </c>
      <c r="B87" s="10">
        <v>987810926</v>
      </c>
      <c r="C87" s="10">
        <v>1522743973</v>
      </c>
    </row>
    <row r="88" spans="1:3" s="5" customFormat="1" ht="12" x14ac:dyDescent="0.2">
      <c r="A88" s="8" t="s">
        <v>14</v>
      </c>
      <c r="B88" s="11">
        <f>SUM(B79:B87)</f>
        <v>7318501306</v>
      </c>
      <c r="C88" s="11">
        <f>SUM(C79:C87)</f>
        <v>6858696671</v>
      </c>
    </row>
    <row r="89" spans="1:3" s="5" customFormat="1" ht="12" x14ac:dyDescent="0.2">
      <c r="A89" s="7"/>
      <c r="B89" s="4"/>
      <c r="C89" s="4"/>
    </row>
    <row r="90" spans="1:3" s="5" customFormat="1" ht="12" x14ac:dyDescent="0.2">
      <c r="A90" s="8" t="s">
        <v>68</v>
      </c>
      <c r="B90" s="4"/>
      <c r="C90" s="4"/>
    </row>
    <row r="91" spans="1:3" s="5" customFormat="1" ht="12" x14ac:dyDescent="0.2">
      <c r="A91" s="7" t="s">
        <v>69</v>
      </c>
      <c r="B91" s="10">
        <v>6776403478</v>
      </c>
      <c r="C91" s="10">
        <v>6305558979</v>
      </c>
    </row>
    <row r="92" spans="1:3" s="5" customFormat="1" ht="12" x14ac:dyDescent="0.2">
      <c r="A92" s="7" t="s">
        <v>70</v>
      </c>
      <c r="B92" s="10">
        <v>50929702463</v>
      </c>
      <c r="C92" s="10">
        <v>47273799010</v>
      </c>
    </row>
    <row r="93" spans="1:3" s="5" customFormat="1" ht="12" x14ac:dyDescent="0.2">
      <c r="A93" s="7" t="s">
        <v>71</v>
      </c>
      <c r="B93" s="10">
        <v>830409309</v>
      </c>
      <c r="C93" s="10">
        <v>360773229</v>
      </c>
    </row>
    <row r="94" spans="1:3" s="5" customFormat="1" ht="12" x14ac:dyDescent="0.2">
      <c r="A94" s="7" t="s">
        <v>72</v>
      </c>
      <c r="B94" s="10">
        <v>1090204807</v>
      </c>
      <c r="C94" s="10">
        <v>833669906</v>
      </c>
    </row>
    <row r="95" spans="1:3" s="5" customFormat="1" ht="12" x14ac:dyDescent="0.2">
      <c r="A95" s="7" t="s">
        <v>73</v>
      </c>
      <c r="B95" s="10">
        <v>0</v>
      </c>
      <c r="C95" s="12">
        <v>0</v>
      </c>
    </row>
    <row r="96" spans="1:3" s="5" customFormat="1" ht="12" x14ac:dyDescent="0.2">
      <c r="A96" s="7" t="s">
        <v>74</v>
      </c>
      <c r="B96" s="10">
        <v>6342069988</v>
      </c>
      <c r="C96" s="10">
        <v>7194228</v>
      </c>
    </row>
    <row r="97" spans="1:3" s="5" customFormat="1" ht="12" x14ac:dyDescent="0.2">
      <c r="A97" s="7" t="s">
        <v>75</v>
      </c>
      <c r="B97" s="10">
        <v>14784210</v>
      </c>
      <c r="C97" s="10">
        <v>6122611956</v>
      </c>
    </row>
    <row r="98" spans="1:3" s="5" customFormat="1" ht="12" x14ac:dyDescent="0.2">
      <c r="A98" s="7" t="s">
        <v>76</v>
      </c>
      <c r="B98" s="10">
        <v>116241052</v>
      </c>
      <c r="C98" s="10">
        <v>120808901</v>
      </c>
    </row>
    <row r="99" spans="1:3" s="5" customFormat="1" ht="12" x14ac:dyDescent="0.2">
      <c r="A99" s="8" t="s">
        <v>14</v>
      </c>
      <c r="B99" s="13">
        <f>SUM(B91:B98)</f>
        <v>66099815307</v>
      </c>
      <c r="C99" s="13">
        <f>SUM(C91:C98)</f>
        <v>61024416209</v>
      </c>
    </row>
    <row r="100" spans="1:3" s="5" customFormat="1" ht="12" x14ac:dyDescent="0.2">
      <c r="A100" s="7"/>
      <c r="B100" s="14"/>
      <c r="C100" s="14"/>
    </row>
    <row r="101" spans="1:3" s="5" customFormat="1" ht="12" x14ac:dyDescent="0.2">
      <c r="A101" s="8" t="s">
        <v>77</v>
      </c>
      <c r="B101" s="14"/>
      <c r="C101" s="14"/>
    </row>
    <row r="102" spans="1:3" s="5" customFormat="1" ht="12" x14ac:dyDescent="0.2">
      <c r="A102" s="7" t="s">
        <v>78</v>
      </c>
      <c r="B102" s="10">
        <v>10968879771</v>
      </c>
      <c r="C102" s="10">
        <v>10246759669</v>
      </c>
    </row>
    <row r="103" spans="1:3" s="5" customFormat="1" ht="12" x14ac:dyDescent="0.2">
      <c r="A103" s="7" t="s">
        <v>31</v>
      </c>
      <c r="B103" s="10">
        <v>5214572844</v>
      </c>
      <c r="C103" s="10">
        <v>5048829349</v>
      </c>
    </row>
    <row r="104" spans="1:3" s="5" customFormat="1" ht="12" x14ac:dyDescent="0.2">
      <c r="A104" s="7" t="s">
        <v>32</v>
      </c>
      <c r="B104" s="10">
        <v>0</v>
      </c>
      <c r="C104" s="10">
        <v>0</v>
      </c>
    </row>
    <row r="105" spans="1:3" s="5" customFormat="1" ht="12" x14ac:dyDescent="0.2">
      <c r="A105" s="8" t="s">
        <v>14</v>
      </c>
      <c r="B105" s="13">
        <f>SUM(B102:B104)</f>
        <v>16183452615</v>
      </c>
      <c r="C105" s="13">
        <f>SUM(C102:C104)</f>
        <v>15295589018</v>
      </c>
    </row>
    <row r="106" spans="1:3" s="5" customFormat="1" ht="12" x14ac:dyDescent="0.2">
      <c r="A106" s="7"/>
      <c r="B106" s="14"/>
      <c r="C106" s="14"/>
    </row>
    <row r="107" spans="1:3" s="5" customFormat="1" ht="12" x14ac:dyDescent="0.2">
      <c r="A107" s="8" t="s">
        <v>79</v>
      </c>
      <c r="B107" s="14"/>
      <c r="C107" s="14"/>
    </row>
    <row r="108" spans="1:3" s="5" customFormat="1" ht="12" x14ac:dyDescent="0.2">
      <c r="A108" s="7" t="s">
        <v>80</v>
      </c>
      <c r="B108" s="10">
        <v>3571305657</v>
      </c>
      <c r="C108" s="10">
        <v>4279827368</v>
      </c>
    </row>
    <row r="109" spans="1:3" s="5" customFormat="1" ht="12" x14ac:dyDescent="0.2">
      <c r="A109" s="7" t="s">
        <v>81</v>
      </c>
      <c r="B109" s="10">
        <v>93</v>
      </c>
      <c r="C109" s="12">
        <v>133</v>
      </c>
    </row>
    <row r="110" spans="1:3" s="5" customFormat="1" ht="12" x14ac:dyDescent="0.2">
      <c r="A110" s="7" t="s">
        <v>82</v>
      </c>
      <c r="B110" s="10">
        <v>21070405</v>
      </c>
      <c r="C110" s="10">
        <v>32165639</v>
      </c>
    </row>
    <row r="111" spans="1:3" s="5" customFormat="1" ht="12" x14ac:dyDescent="0.2">
      <c r="A111" s="7" t="s">
        <v>83</v>
      </c>
      <c r="B111" s="10">
        <v>126066856</v>
      </c>
      <c r="C111" s="10">
        <v>2317687</v>
      </c>
    </row>
    <row r="112" spans="1:3" s="5" customFormat="1" ht="12" x14ac:dyDescent="0.2">
      <c r="A112" s="8" t="s">
        <v>14</v>
      </c>
      <c r="B112" s="13">
        <f>SUM(B108:B111)</f>
        <v>3718443011</v>
      </c>
      <c r="C112" s="13">
        <f>SUM(C108:C111)</f>
        <v>4314310827</v>
      </c>
    </row>
    <row r="113" spans="1:4" s="5" customFormat="1" ht="12" x14ac:dyDescent="0.2">
      <c r="A113" s="7"/>
      <c r="B113" s="4"/>
      <c r="C113" s="4"/>
    </row>
    <row r="114" spans="1:4" s="5" customFormat="1" ht="12" x14ac:dyDescent="0.2">
      <c r="A114" s="8" t="s">
        <v>84</v>
      </c>
      <c r="B114" s="4"/>
      <c r="C114" s="4"/>
      <c r="D114" s="10" t="s">
        <v>85</v>
      </c>
    </row>
    <row r="115" spans="1:4" s="5" customFormat="1" ht="12" x14ac:dyDescent="0.2">
      <c r="A115" s="7" t="s">
        <v>86</v>
      </c>
      <c r="B115" s="10">
        <v>612823646</v>
      </c>
      <c r="C115" s="10">
        <v>543767093</v>
      </c>
      <c r="D115" s="10"/>
    </row>
    <row r="116" spans="1:4" s="5" customFormat="1" ht="12" x14ac:dyDescent="0.2">
      <c r="A116" s="7" t="s">
        <v>87</v>
      </c>
      <c r="B116" s="10">
        <v>18749805</v>
      </c>
      <c r="C116" s="10">
        <v>33741016</v>
      </c>
      <c r="D116" s="10"/>
    </row>
    <row r="117" spans="1:4" s="5" customFormat="1" ht="12" x14ac:dyDescent="0.2">
      <c r="A117" s="7" t="s">
        <v>88</v>
      </c>
      <c r="B117" s="10">
        <v>1319649</v>
      </c>
      <c r="C117" s="10">
        <v>2827261</v>
      </c>
      <c r="D117" s="10" t="s">
        <v>85</v>
      </c>
    </row>
    <row r="118" spans="1:4" s="5" customFormat="1" ht="12" x14ac:dyDescent="0.2">
      <c r="A118" s="7" t="s">
        <v>89</v>
      </c>
      <c r="B118" s="10">
        <v>39270971</v>
      </c>
      <c r="C118" s="10">
        <v>62416100</v>
      </c>
    </row>
    <row r="119" spans="1:4" s="5" customFormat="1" ht="12" x14ac:dyDescent="0.2">
      <c r="A119" s="8" t="s">
        <v>14</v>
      </c>
      <c r="B119" s="11">
        <f>SUM(B115:B118)</f>
        <v>672164071</v>
      </c>
      <c r="C119" s="11">
        <f>SUM(C115:C118)</f>
        <v>642751470</v>
      </c>
    </row>
    <row r="120" spans="1:4" s="5" customFormat="1" ht="12" x14ac:dyDescent="0.2">
      <c r="A120" s="8"/>
      <c r="B120" s="11"/>
      <c r="C120" s="11"/>
    </row>
    <row r="121" spans="1:4" s="5" customFormat="1" ht="12" x14ac:dyDescent="0.2">
      <c r="A121" s="8" t="s">
        <v>90</v>
      </c>
      <c r="B121" s="11"/>
      <c r="C121" s="11"/>
    </row>
    <row r="122" spans="1:4" s="5" customFormat="1" ht="12" x14ac:dyDescent="0.2">
      <c r="A122" s="7" t="s">
        <v>91</v>
      </c>
      <c r="B122" s="11">
        <v>2144630739</v>
      </c>
      <c r="C122" s="11">
        <v>0</v>
      </c>
    </row>
    <row r="123" spans="1:4" s="5" customFormat="1" ht="21" customHeight="1" x14ac:dyDescent="0.2">
      <c r="A123" s="8"/>
      <c r="B123" s="11"/>
      <c r="C123" s="11"/>
    </row>
    <row r="124" spans="1:4" s="5" customFormat="1" ht="12" x14ac:dyDescent="0.2">
      <c r="A124" s="3" t="s">
        <v>92</v>
      </c>
    </row>
    <row r="125" spans="1:4" s="5" customFormat="1" ht="12" x14ac:dyDescent="0.2">
      <c r="A125" s="6"/>
    </row>
    <row r="126" spans="1:4" s="5" customFormat="1" ht="12" x14ac:dyDescent="0.2">
      <c r="A126" s="6" t="s">
        <v>93</v>
      </c>
    </row>
    <row r="127" spans="1:4" s="5" customFormat="1" ht="7.5" customHeight="1" x14ac:dyDescent="0.2">
      <c r="A127" s="6"/>
      <c r="B127" s="15"/>
      <c r="C127" s="15"/>
    </row>
    <row r="128" spans="1:4" s="5" customFormat="1" ht="26.25" customHeight="1" x14ac:dyDescent="0.2">
      <c r="A128" s="46" t="s">
        <v>94</v>
      </c>
      <c r="B128" s="46"/>
      <c r="C128" s="46"/>
    </row>
    <row r="129" spans="1:3" s="5" customFormat="1" ht="12" x14ac:dyDescent="0.2">
      <c r="A129" s="46" t="s">
        <v>95</v>
      </c>
      <c r="B129" s="46"/>
      <c r="C129" s="46"/>
    </row>
    <row r="130" spans="1:3" s="5" customFormat="1" ht="12" x14ac:dyDescent="0.2">
      <c r="A130" s="6"/>
    </row>
    <row r="131" spans="1:3" s="5" customFormat="1" ht="12" x14ac:dyDescent="0.2">
      <c r="A131" s="8" t="s">
        <v>96</v>
      </c>
      <c r="B131" s="4"/>
      <c r="C131" s="4"/>
    </row>
    <row r="132" spans="1:3" s="5" customFormat="1" ht="12" x14ac:dyDescent="0.2">
      <c r="A132" s="7" t="s">
        <v>97</v>
      </c>
      <c r="B132" s="10">
        <v>53621700</v>
      </c>
      <c r="C132" s="10">
        <v>50314851</v>
      </c>
    </row>
    <row r="133" spans="1:3" s="5" customFormat="1" ht="12" x14ac:dyDescent="0.2">
      <c r="A133" s="7" t="s">
        <v>98</v>
      </c>
      <c r="B133" s="10">
        <v>842857450</v>
      </c>
      <c r="C133" s="10">
        <v>550152560</v>
      </c>
    </row>
    <row r="134" spans="1:3" s="5" customFormat="1" ht="12" x14ac:dyDescent="0.2">
      <c r="A134" s="7" t="s">
        <v>99</v>
      </c>
      <c r="B134" s="10">
        <v>136968024</v>
      </c>
      <c r="C134" s="10">
        <v>18569126</v>
      </c>
    </row>
    <row r="135" spans="1:3" s="5" customFormat="1" ht="12" x14ac:dyDescent="0.2">
      <c r="A135" s="7" t="s">
        <v>100</v>
      </c>
      <c r="B135" s="10">
        <v>890352977</v>
      </c>
      <c r="C135" s="10">
        <v>1059131810</v>
      </c>
    </row>
    <row r="136" spans="1:3" s="5" customFormat="1" ht="12" x14ac:dyDescent="0.2">
      <c r="A136" s="8" t="s">
        <v>14</v>
      </c>
      <c r="B136" s="11">
        <f>SUM(B132:B135)</f>
        <v>1923800151</v>
      </c>
      <c r="C136" s="11">
        <f>SUM(C132:C135)</f>
        <v>1678168347</v>
      </c>
    </row>
    <row r="137" spans="1:3" s="5" customFormat="1" ht="12" x14ac:dyDescent="0.2">
      <c r="A137" s="7"/>
      <c r="B137" s="4"/>
      <c r="C137" s="4"/>
    </row>
    <row r="138" spans="1:3" s="5" customFormat="1" ht="12" x14ac:dyDescent="0.2">
      <c r="A138" s="8" t="s">
        <v>101</v>
      </c>
      <c r="B138" s="4"/>
      <c r="C138" s="4"/>
    </row>
    <row r="139" spans="1:3" s="5" customFormat="1" ht="12" x14ac:dyDescent="0.2">
      <c r="A139" s="7" t="s">
        <v>102</v>
      </c>
      <c r="B139" s="10">
        <v>256147459</v>
      </c>
      <c r="C139" s="10">
        <v>200984059</v>
      </c>
    </row>
    <row r="140" spans="1:3" s="5" customFormat="1" ht="12" x14ac:dyDescent="0.2">
      <c r="A140" s="7" t="s">
        <v>103</v>
      </c>
      <c r="B140" s="10">
        <v>2169966722</v>
      </c>
      <c r="C140" s="10">
        <v>1741779370</v>
      </c>
    </row>
    <row r="141" spans="1:3" s="5" customFormat="1" ht="12" x14ac:dyDescent="0.2">
      <c r="A141" s="7" t="s">
        <v>104</v>
      </c>
      <c r="B141" s="10">
        <v>28275679</v>
      </c>
      <c r="C141" s="10">
        <v>29676491</v>
      </c>
    </row>
    <row r="142" spans="1:3" s="5" customFormat="1" ht="12" x14ac:dyDescent="0.2">
      <c r="A142" s="7" t="s">
        <v>105</v>
      </c>
      <c r="B142" s="10">
        <v>11032421</v>
      </c>
      <c r="C142" s="10">
        <v>7092264</v>
      </c>
    </row>
    <row r="143" spans="1:3" s="5" customFormat="1" ht="12" x14ac:dyDescent="0.2">
      <c r="A143" s="8" t="s">
        <v>14</v>
      </c>
      <c r="B143" s="11">
        <f>SUM(B139:B142)</f>
        <v>2465422281</v>
      </c>
      <c r="C143" s="11">
        <f>SUM(C139:C142)</f>
        <v>1979532184</v>
      </c>
    </row>
    <row r="144" spans="1:3" s="5" customFormat="1" ht="12" x14ac:dyDescent="0.2">
      <c r="A144" s="7"/>
      <c r="B144" s="4"/>
      <c r="C144" s="4"/>
    </row>
    <row r="145" spans="1:3" s="5" customFormat="1" ht="12" x14ac:dyDescent="0.2">
      <c r="A145" s="8" t="s">
        <v>106</v>
      </c>
      <c r="B145" s="4"/>
      <c r="C145" s="4"/>
    </row>
    <row r="146" spans="1:3" s="5" customFormat="1" ht="12" x14ac:dyDescent="0.2">
      <c r="A146" s="7" t="s">
        <v>107</v>
      </c>
      <c r="B146" s="10">
        <v>125809417</v>
      </c>
      <c r="C146" s="10">
        <v>121694135</v>
      </c>
    </row>
    <row r="147" spans="1:3" s="5" customFormat="1" ht="12" x14ac:dyDescent="0.2">
      <c r="A147" s="7" t="s">
        <v>108</v>
      </c>
      <c r="B147" s="10">
        <v>484797265</v>
      </c>
      <c r="C147" s="10">
        <v>1142341242</v>
      </c>
    </row>
    <row r="148" spans="1:3" s="5" customFormat="1" ht="12" x14ac:dyDescent="0.2">
      <c r="A148" s="8" t="s">
        <v>14</v>
      </c>
      <c r="B148" s="11">
        <f>SUM(B146:B147)</f>
        <v>610606682</v>
      </c>
      <c r="C148" s="11">
        <f>SUM(C146:C147)+1</f>
        <v>1264035378</v>
      </c>
    </row>
    <row r="149" spans="1:3" s="5" customFormat="1" ht="12" x14ac:dyDescent="0.2">
      <c r="A149" s="7"/>
      <c r="B149" s="10"/>
      <c r="C149" s="10"/>
    </row>
    <row r="150" spans="1:3" s="5" customFormat="1" ht="12" x14ac:dyDescent="0.2">
      <c r="A150" s="8" t="s">
        <v>109</v>
      </c>
      <c r="B150" s="10"/>
      <c r="C150" s="10"/>
    </row>
    <row r="151" spans="1:3" s="5" customFormat="1" ht="12" x14ac:dyDescent="0.2">
      <c r="A151" s="7" t="s">
        <v>110</v>
      </c>
      <c r="B151" s="10">
        <v>0</v>
      </c>
      <c r="C151" s="10">
        <v>0</v>
      </c>
    </row>
    <row r="152" spans="1:3" s="5" customFormat="1" ht="12" x14ac:dyDescent="0.2">
      <c r="A152" s="7" t="s">
        <v>111</v>
      </c>
      <c r="B152" s="10">
        <v>15452434</v>
      </c>
      <c r="C152" s="10">
        <v>6678922</v>
      </c>
    </row>
    <row r="153" spans="1:3" s="5" customFormat="1" ht="12" x14ac:dyDescent="0.2">
      <c r="A153" s="7" t="s">
        <v>112</v>
      </c>
      <c r="B153" s="10">
        <v>-1278087096</v>
      </c>
      <c r="C153" s="10">
        <v>-1245045252</v>
      </c>
    </row>
    <row r="154" spans="1:3" s="5" customFormat="1" ht="12" x14ac:dyDescent="0.2">
      <c r="A154" s="7" t="s">
        <v>113</v>
      </c>
      <c r="B154" s="10">
        <v>14625</v>
      </c>
      <c r="C154" s="10">
        <v>14624</v>
      </c>
    </row>
    <row r="155" spans="1:3" s="5" customFormat="1" ht="12" x14ac:dyDescent="0.2">
      <c r="A155" s="8" t="s">
        <v>114</v>
      </c>
      <c r="B155" s="11">
        <f>SUM(B151:B154)</f>
        <v>-1262620037</v>
      </c>
      <c r="C155" s="11">
        <f>SUM(C151:C154)</f>
        <v>-1238351706</v>
      </c>
    </row>
    <row r="156" spans="1:3" s="5" customFormat="1" ht="12" x14ac:dyDescent="0.2">
      <c r="A156" s="8"/>
      <c r="B156" s="11"/>
      <c r="C156" s="11"/>
    </row>
    <row r="157" spans="1:3" s="5" customFormat="1" ht="35.25" customHeight="1" x14ac:dyDescent="0.2">
      <c r="A157" s="42" t="s">
        <v>115</v>
      </c>
      <c r="B157" s="42"/>
      <c r="C157" s="42"/>
    </row>
    <row r="158" spans="1:3" s="5" customFormat="1" ht="35.25" customHeight="1" x14ac:dyDescent="0.2">
      <c r="A158" s="46" t="s">
        <v>116</v>
      </c>
      <c r="B158" s="46"/>
      <c r="C158" s="46"/>
    </row>
    <row r="159" spans="1:3" s="5" customFormat="1" ht="62.25" customHeight="1" x14ac:dyDescent="0.2">
      <c r="A159" s="46" t="s">
        <v>117</v>
      </c>
      <c r="B159" s="46"/>
      <c r="C159" s="46"/>
    </row>
    <row r="160" spans="1:3" s="5" customFormat="1" ht="12" x14ac:dyDescent="0.2">
      <c r="A160" s="7"/>
      <c r="B160" s="4"/>
      <c r="C160" s="4"/>
    </row>
    <row r="161" spans="1:3" s="5" customFormat="1" ht="12" x14ac:dyDescent="0.2">
      <c r="A161" s="8" t="s">
        <v>118</v>
      </c>
      <c r="B161" s="4"/>
      <c r="C161" s="4"/>
    </row>
    <row r="162" spans="1:3" s="5" customFormat="1" ht="12" x14ac:dyDescent="0.2">
      <c r="A162" s="7" t="s">
        <v>119</v>
      </c>
      <c r="B162" s="11">
        <v>1973810475</v>
      </c>
      <c r="C162" s="11">
        <v>1664001758</v>
      </c>
    </row>
    <row r="163" spans="1:3" s="5" customFormat="1" ht="12" x14ac:dyDescent="0.2">
      <c r="A163" s="7"/>
      <c r="B163" s="4"/>
      <c r="C163" s="4"/>
    </row>
    <row r="164" spans="1:3" s="5" customFormat="1" ht="12" x14ac:dyDescent="0.2">
      <c r="A164" s="8" t="s">
        <v>120</v>
      </c>
      <c r="B164" s="4"/>
      <c r="C164" s="4"/>
    </row>
    <row r="165" spans="1:3" s="5" customFormat="1" ht="12" x14ac:dyDescent="0.2">
      <c r="A165" s="7" t="s">
        <v>121</v>
      </c>
      <c r="B165" s="4"/>
      <c r="C165" s="4"/>
    </row>
    <row r="166" spans="1:3" s="5" customFormat="1" ht="12" x14ac:dyDescent="0.2">
      <c r="A166" s="7" t="s">
        <v>122</v>
      </c>
      <c r="B166" s="10">
        <v>1754014863</v>
      </c>
      <c r="C166" s="10">
        <v>1754014863</v>
      </c>
    </row>
    <row r="167" spans="1:3" s="5" customFormat="1" ht="12" x14ac:dyDescent="0.2">
      <c r="A167" s="7" t="s">
        <v>123</v>
      </c>
      <c r="B167" s="10">
        <v>63504207</v>
      </c>
      <c r="C167" s="10">
        <v>63504207</v>
      </c>
    </row>
    <row r="168" spans="1:3" s="5" customFormat="1" ht="12" x14ac:dyDescent="0.2">
      <c r="A168" s="7" t="s">
        <v>124</v>
      </c>
      <c r="B168" s="10">
        <v>10089020958</v>
      </c>
      <c r="C168" s="10">
        <v>9374325089</v>
      </c>
    </row>
    <row r="169" spans="1:3" s="5" customFormat="1" ht="12" x14ac:dyDescent="0.2">
      <c r="A169" s="7" t="s">
        <v>125</v>
      </c>
      <c r="B169" s="10">
        <v>88717114</v>
      </c>
      <c r="C169" s="10">
        <v>85141687</v>
      </c>
    </row>
    <row r="170" spans="1:3" s="5" customFormat="1" ht="12" x14ac:dyDescent="0.2">
      <c r="A170" s="7" t="s">
        <v>126</v>
      </c>
      <c r="B170" s="10">
        <v>644881284</v>
      </c>
      <c r="C170" s="10">
        <v>2553116367</v>
      </c>
    </row>
    <row r="171" spans="1:3" s="5" customFormat="1" ht="12" x14ac:dyDescent="0.2">
      <c r="A171" s="7" t="s">
        <v>127</v>
      </c>
      <c r="B171" s="10">
        <v>626502552</v>
      </c>
      <c r="C171" s="10">
        <v>1400225762</v>
      </c>
    </row>
    <row r="172" spans="1:3" s="5" customFormat="1" ht="12" x14ac:dyDescent="0.2">
      <c r="A172" s="7" t="s">
        <v>128</v>
      </c>
      <c r="B172" s="10">
        <v>34141210</v>
      </c>
      <c r="C172" s="10">
        <v>31172011</v>
      </c>
    </row>
    <row r="173" spans="1:3" s="5" customFormat="1" ht="12" x14ac:dyDescent="0.2">
      <c r="A173" s="8" t="s">
        <v>14</v>
      </c>
      <c r="B173" s="11">
        <f>SUM(B166:B172)</f>
        <v>13300782188</v>
      </c>
      <c r="C173" s="11">
        <f>SUM(C166:C172)</f>
        <v>15261499986</v>
      </c>
    </row>
    <row r="174" spans="1:3" s="5" customFormat="1" ht="12" x14ac:dyDescent="0.2">
      <c r="A174" s="7"/>
      <c r="B174" s="4"/>
      <c r="C174" s="4"/>
    </row>
    <row r="175" spans="1:3" s="5" customFormat="1" ht="12" x14ac:dyDescent="0.2">
      <c r="A175" s="7" t="s">
        <v>129</v>
      </c>
      <c r="B175" s="4"/>
      <c r="C175" s="4"/>
    </row>
    <row r="176" spans="1:3" s="5" customFormat="1" ht="12" x14ac:dyDescent="0.2">
      <c r="A176" s="7" t="s">
        <v>130</v>
      </c>
      <c r="B176" s="10">
        <v>1401287166</v>
      </c>
      <c r="C176" s="10">
        <v>1328515538</v>
      </c>
    </row>
    <row r="177" spans="1:3" s="5" customFormat="1" ht="12" x14ac:dyDescent="0.2">
      <c r="A177" s="7" t="s">
        <v>131</v>
      </c>
      <c r="B177" s="10">
        <v>94493804</v>
      </c>
      <c r="C177" s="10">
        <v>89391317</v>
      </c>
    </row>
    <row r="178" spans="1:3" s="5" customFormat="1" ht="12" x14ac:dyDescent="0.2">
      <c r="A178" s="7" t="s">
        <v>132</v>
      </c>
      <c r="B178" s="10">
        <v>135951751</v>
      </c>
      <c r="C178" s="10">
        <v>114753675</v>
      </c>
    </row>
    <row r="179" spans="1:3" s="5" customFormat="1" ht="12" x14ac:dyDescent="0.2">
      <c r="A179" s="7" t="s">
        <v>133</v>
      </c>
      <c r="B179" s="10">
        <v>3438097704</v>
      </c>
      <c r="C179" s="10">
        <v>3063637411</v>
      </c>
    </row>
    <row r="180" spans="1:3" s="5" customFormat="1" ht="12" x14ac:dyDescent="0.2">
      <c r="A180" s="7" t="s">
        <v>134</v>
      </c>
      <c r="B180" s="10">
        <v>187371653</v>
      </c>
      <c r="C180" s="10">
        <v>187301910</v>
      </c>
    </row>
    <row r="181" spans="1:3" s="5" customFormat="1" ht="12" x14ac:dyDescent="0.2">
      <c r="A181" s="7" t="s">
        <v>135</v>
      </c>
      <c r="B181" s="10">
        <v>1476927795</v>
      </c>
      <c r="C181" s="10">
        <v>1344985232</v>
      </c>
    </row>
    <row r="182" spans="1:3" s="5" customFormat="1" ht="12" x14ac:dyDescent="0.2">
      <c r="A182" s="7" t="s">
        <v>136</v>
      </c>
      <c r="B182" s="10">
        <v>9037095</v>
      </c>
      <c r="C182" s="10">
        <v>9037095</v>
      </c>
    </row>
    <row r="183" spans="1:3" s="5" customFormat="1" ht="12" x14ac:dyDescent="0.2">
      <c r="A183" s="7" t="s">
        <v>137</v>
      </c>
      <c r="B183" s="10">
        <v>6148224</v>
      </c>
      <c r="C183" s="10">
        <v>5998224</v>
      </c>
    </row>
    <row r="184" spans="1:3" s="5" customFormat="1" ht="12" x14ac:dyDescent="0.2">
      <c r="A184" s="8" t="s">
        <v>14</v>
      </c>
      <c r="B184" s="11">
        <f>SUM(B176:B183)</f>
        <v>6749315192</v>
      </c>
      <c r="C184" s="11">
        <f>SUM(C176:C183)</f>
        <v>6143620402</v>
      </c>
    </row>
    <row r="185" spans="1:3" s="5" customFormat="1" ht="12" x14ac:dyDescent="0.2">
      <c r="A185" s="8"/>
      <c r="B185" s="11"/>
      <c r="C185" s="11"/>
    </row>
    <row r="186" spans="1:3" s="5" customFormat="1" ht="12" x14ac:dyDescent="0.2">
      <c r="A186" s="7" t="s">
        <v>138</v>
      </c>
      <c r="B186" s="11"/>
      <c r="C186" s="11"/>
    </row>
    <row r="187" spans="1:3" s="5" customFormat="1" ht="12" x14ac:dyDescent="0.2">
      <c r="A187" s="7" t="s">
        <v>139</v>
      </c>
      <c r="B187" s="10">
        <v>-544241364</v>
      </c>
      <c r="C187" s="16">
        <v>-536779566.88999999</v>
      </c>
    </row>
    <row r="188" spans="1:3" s="5" customFormat="1" ht="12" x14ac:dyDescent="0.2">
      <c r="A188" s="7" t="s">
        <v>140</v>
      </c>
      <c r="B188" s="10">
        <v>-612803274</v>
      </c>
      <c r="C188" s="16">
        <v>-534595116.66000003</v>
      </c>
    </row>
    <row r="189" spans="1:3" s="5" customFormat="1" ht="12" x14ac:dyDescent="0.2">
      <c r="A189" s="7" t="s">
        <v>141</v>
      </c>
      <c r="B189" s="10">
        <v>-41246464</v>
      </c>
      <c r="C189" s="16">
        <v>-34448083.670000002</v>
      </c>
    </row>
    <row r="190" spans="1:3" s="5" customFormat="1" ht="12" x14ac:dyDescent="0.2">
      <c r="A190" s="7" t="s">
        <v>142</v>
      </c>
      <c r="B190" s="10">
        <v>-36852653</v>
      </c>
      <c r="C190" s="16">
        <v>-32083549.789999999</v>
      </c>
    </row>
    <row r="191" spans="1:3" s="5" customFormat="1" ht="12" x14ac:dyDescent="0.2">
      <c r="A191" s="7" t="s">
        <v>143</v>
      </c>
      <c r="B191" s="10">
        <v>-1330089420</v>
      </c>
      <c r="C191" s="16">
        <v>-1049131576.14</v>
      </c>
    </row>
    <row r="192" spans="1:3" s="5" customFormat="1" ht="12" x14ac:dyDescent="0.2">
      <c r="A192" s="7" t="s">
        <v>144</v>
      </c>
      <c r="B192" s="10">
        <v>-273969</v>
      </c>
      <c r="C192" s="16">
        <v>-273968.96999999997</v>
      </c>
    </row>
    <row r="193" spans="1:3" s="5" customFormat="1" ht="12" x14ac:dyDescent="0.2">
      <c r="A193" s="7" t="s">
        <v>145</v>
      </c>
      <c r="B193" s="10">
        <v>-420777048</v>
      </c>
      <c r="C193" s="16">
        <v>-341680135.11999995</v>
      </c>
    </row>
    <row r="194" spans="1:3" s="5" customFormat="1" ht="12" x14ac:dyDescent="0.2">
      <c r="A194" s="7" t="s">
        <v>146</v>
      </c>
      <c r="B194" s="10">
        <v>-2665638</v>
      </c>
      <c r="C194" s="16">
        <v>-1684321.51</v>
      </c>
    </row>
    <row r="195" spans="1:3" s="5" customFormat="1" ht="12" x14ac:dyDescent="0.2">
      <c r="A195" s="7" t="s">
        <v>147</v>
      </c>
      <c r="B195" s="10">
        <v>-9645668</v>
      </c>
      <c r="C195" s="16">
        <v>-9645667.6500000004</v>
      </c>
    </row>
    <row r="196" spans="1:3" s="5" customFormat="1" ht="12" x14ac:dyDescent="0.2">
      <c r="A196" s="8" t="s">
        <v>148</v>
      </c>
      <c r="B196" s="11">
        <f>SUM(B187:B195)</f>
        <v>-2998595498</v>
      </c>
      <c r="C196" s="11">
        <f>SUM(C187:C195)</f>
        <v>-2540321986.4000001</v>
      </c>
    </row>
    <row r="197" spans="1:3" s="5" customFormat="1" ht="12" x14ac:dyDescent="0.2">
      <c r="A197" s="8"/>
      <c r="B197" s="11"/>
      <c r="C197" s="11"/>
    </row>
    <row r="198" spans="1:3" s="5" customFormat="1" ht="12" x14ac:dyDescent="0.2">
      <c r="A198" s="7" t="s">
        <v>149</v>
      </c>
      <c r="B198" s="11"/>
      <c r="C198" s="11"/>
    </row>
    <row r="199" spans="1:3" s="5" customFormat="1" ht="12" x14ac:dyDescent="0.2">
      <c r="A199" s="7" t="s">
        <v>150</v>
      </c>
      <c r="B199" s="16">
        <v>-7461797</v>
      </c>
      <c r="C199" s="10">
        <v>-11969229.949999996</v>
      </c>
    </row>
    <row r="200" spans="1:3" s="5" customFormat="1" ht="12" x14ac:dyDescent="0.2">
      <c r="A200" s="7" t="s">
        <v>140</v>
      </c>
      <c r="B200" s="16">
        <v>-78208158</v>
      </c>
      <c r="C200" s="10">
        <v>-81158850.009999931</v>
      </c>
    </row>
    <row r="201" spans="1:3" s="5" customFormat="1" ht="12" x14ac:dyDescent="0.2">
      <c r="A201" s="7" t="s">
        <v>141</v>
      </c>
      <c r="B201" s="16">
        <v>-6798380</v>
      </c>
      <c r="C201" s="10">
        <v>-5740173.6999999993</v>
      </c>
    </row>
    <row r="202" spans="1:3" s="5" customFormat="1" ht="12" x14ac:dyDescent="0.2">
      <c r="A202" s="7" t="s">
        <v>142</v>
      </c>
      <c r="B202" s="16">
        <v>-4769104</v>
      </c>
      <c r="C202" s="10">
        <v>-3617765.5699999984</v>
      </c>
    </row>
    <row r="203" spans="1:3" s="5" customFormat="1" ht="12" x14ac:dyDescent="0.2">
      <c r="A203" s="7" t="s">
        <v>143</v>
      </c>
      <c r="B203" s="16">
        <v>-280957844</v>
      </c>
      <c r="C203" s="10">
        <v>-188298406.63</v>
      </c>
    </row>
    <row r="204" spans="1:3" s="5" customFormat="1" ht="12" x14ac:dyDescent="0.2">
      <c r="A204" s="7" t="s">
        <v>144</v>
      </c>
      <c r="B204" s="16">
        <v>0</v>
      </c>
      <c r="C204" s="10">
        <v>0</v>
      </c>
    </row>
    <row r="205" spans="1:3" s="5" customFormat="1" ht="12" x14ac:dyDescent="0.2">
      <c r="A205" s="7" t="s">
        <v>145</v>
      </c>
      <c r="B205" s="16">
        <v>-79096913</v>
      </c>
      <c r="C205" s="10">
        <v>-79251831.200000018</v>
      </c>
    </row>
    <row r="206" spans="1:3" s="5" customFormat="1" ht="12" x14ac:dyDescent="0.2">
      <c r="A206" s="7" t="s">
        <v>146</v>
      </c>
      <c r="B206" s="16">
        <v>-981316</v>
      </c>
      <c r="C206" s="10">
        <v>-615088.49</v>
      </c>
    </row>
    <row r="207" spans="1:3" s="5" customFormat="1" ht="12" x14ac:dyDescent="0.2">
      <c r="A207" s="7" t="s">
        <v>147</v>
      </c>
      <c r="B207" s="16">
        <v>0</v>
      </c>
      <c r="C207" s="10">
        <v>-2255.5700000000002</v>
      </c>
    </row>
    <row r="208" spans="1:3" s="5" customFormat="1" ht="12" x14ac:dyDescent="0.2">
      <c r="A208" s="8" t="s">
        <v>148</v>
      </c>
      <c r="B208" s="11">
        <f>SUM(B199:B207)</f>
        <v>-458273512</v>
      </c>
      <c r="C208" s="11">
        <f>SUM(C199:C207)</f>
        <v>-370653601.11999995</v>
      </c>
    </row>
    <row r="209" spans="1:3" s="5" customFormat="1" ht="12" x14ac:dyDescent="0.2">
      <c r="A209" s="8"/>
      <c r="B209" s="11"/>
      <c r="C209" s="11"/>
    </row>
    <row r="210" spans="1:3" s="5" customFormat="1" ht="12" x14ac:dyDescent="0.2">
      <c r="A210" s="17" t="s">
        <v>151</v>
      </c>
      <c r="B210" s="11"/>
      <c r="C210" s="11"/>
    </row>
    <row r="211" spans="1:3" s="5" customFormat="1" ht="12" x14ac:dyDescent="0.2">
      <c r="A211" s="8"/>
      <c r="B211" s="18" t="s">
        <v>152</v>
      </c>
      <c r="C211" s="11"/>
    </row>
    <row r="212" spans="1:3" s="5" customFormat="1" ht="12" x14ac:dyDescent="0.2">
      <c r="A212" s="19" t="s">
        <v>153</v>
      </c>
      <c r="B212" s="20">
        <v>10</v>
      </c>
      <c r="C212" s="11"/>
    </row>
    <row r="213" spans="1:3" s="5" customFormat="1" ht="12" x14ac:dyDescent="0.2">
      <c r="A213" s="19" t="s">
        <v>154</v>
      </c>
      <c r="B213" s="20">
        <v>33.299999999999997</v>
      </c>
      <c r="C213" s="11"/>
    </row>
    <row r="214" spans="1:3" s="5" customFormat="1" ht="12" x14ac:dyDescent="0.2">
      <c r="A214" s="19" t="s">
        <v>155</v>
      </c>
      <c r="B214" s="20">
        <v>20</v>
      </c>
      <c r="C214" s="11"/>
    </row>
    <row r="215" spans="1:3" s="5" customFormat="1" ht="12" x14ac:dyDescent="0.2">
      <c r="A215" s="19" t="s">
        <v>156</v>
      </c>
      <c r="B215" s="20">
        <v>20</v>
      </c>
      <c r="C215" s="11"/>
    </row>
    <row r="216" spans="1:3" s="5" customFormat="1" ht="12" x14ac:dyDescent="0.2">
      <c r="A216" s="19" t="s">
        <v>157</v>
      </c>
      <c r="B216" s="20">
        <v>10</v>
      </c>
      <c r="C216" s="11"/>
    </row>
    <row r="217" spans="1:3" s="5" customFormat="1" ht="12" x14ac:dyDescent="0.2">
      <c r="A217" s="19" t="s">
        <v>158</v>
      </c>
      <c r="B217" s="20">
        <v>10</v>
      </c>
      <c r="C217" s="11"/>
    </row>
    <row r="218" spans="1:3" s="5" customFormat="1" ht="12" x14ac:dyDescent="0.2">
      <c r="A218" s="19" t="s">
        <v>159</v>
      </c>
      <c r="B218" s="20">
        <v>20</v>
      </c>
      <c r="C218" s="11"/>
    </row>
    <row r="219" spans="1:3" s="5" customFormat="1" ht="12" x14ac:dyDescent="0.2">
      <c r="A219" s="19" t="s">
        <v>160</v>
      </c>
      <c r="B219" s="20">
        <v>20</v>
      </c>
      <c r="C219" s="11"/>
    </row>
    <row r="220" spans="1:3" s="5" customFormat="1" ht="12" x14ac:dyDescent="0.2">
      <c r="A220" s="19" t="s">
        <v>161</v>
      </c>
      <c r="B220" s="20">
        <v>20</v>
      </c>
      <c r="C220" s="11"/>
    </row>
    <row r="221" spans="1:3" s="5" customFormat="1" ht="12" x14ac:dyDescent="0.2">
      <c r="A221" s="19" t="s">
        <v>162</v>
      </c>
      <c r="B221" s="20">
        <v>20</v>
      </c>
      <c r="C221" s="11"/>
    </row>
    <row r="222" spans="1:3" s="5" customFormat="1" ht="12" x14ac:dyDescent="0.2">
      <c r="A222" s="19" t="s">
        <v>163</v>
      </c>
      <c r="B222" s="20">
        <v>10</v>
      </c>
      <c r="C222" s="11"/>
    </row>
    <row r="223" spans="1:3" s="5" customFormat="1" ht="12" x14ac:dyDescent="0.2">
      <c r="A223" s="19" t="s">
        <v>164</v>
      </c>
      <c r="B223" s="20">
        <v>33.299999999999997</v>
      </c>
      <c r="C223" s="11"/>
    </row>
    <row r="224" spans="1:3" s="5" customFormat="1" ht="12" x14ac:dyDescent="0.2">
      <c r="A224" s="19" t="s">
        <v>165</v>
      </c>
      <c r="B224" s="20">
        <v>33.299999999999997</v>
      </c>
      <c r="C224" s="11"/>
    </row>
    <row r="225" spans="1:3" s="5" customFormat="1" ht="12" x14ac:dyDescent="0.2">
      <c r="A225" s="19" t="s">
        <v>166</v>
      </c>
      <c r="B225" s="20">
        <v>10</v>
      </c>
      <c r="C225" s="11"/>
    </row>
    <row r="226" spans="1:3" s="5" customFormat="1" ht="12" x14ac:dyDescent="0.2">
      <c r="A226" s="19" t="s">
        <v>167</v>
      </c>
      <c r="B226" s="20">
        <v>10</v>
      </c>
      <c r="C226" s="11"/>
    </row>
    <row r="227" spans="1:3" s="5" customFormat="1" ht="12" x14ac:dyDescent="0.2">
      <c r="A227" s="19" t="s">
        <v>168</v>
      </c>
      <c r="B227" s="20">
        <v>10</v>
      </c>
      <c r="C227" s="11"/>
    </row>
    <row r="228" spans="1:3" s="5" customFormat="1" ht="12" x14ac:dyDescent="0.2">
      <c r="A228" s="19" t="s">
        <v>169</v>
      </c>
      <c r="B228" s="20">
        <v>10</v>
      </c>
      <c r="C228" s="11"/>
    </row>
    <row r="229" spans="1:3" s="5" customFormat="1" ht="12" x14ac:dyDescent="0.2">
      <c r="A229" s="19" t="s">
        <v>170</v>
      </c>
      <c r="B229" s="20">
        <v>10</v>
      </c>
      <c r="C229" s="11"/>
    </row>
    <row r="230" spans="1:3" s="5" customFormat="1" ht="12" x14ac:dyDescent="0.2">
      <c r="A230" s="19" t="s">
        <v>171</v>
      </c>
      <c r="B230" s="20">
        <v>10</v>
      </c>
      <c r="C230" s="11"/>
    </row>
    <row r="231" spans="1:3" s="5" customFormat="1" ht="12" x14ac:dyDescent="0.2">
      <c r="A231" s="19" t="s">
        <v>172</v>
      </c>
      <c r="B231" s="20">
        <v>20</v>
      </c>
      <c r="C231" s="11"/>
    </row>
    <row r="232" spans="1:3" s="5" customFormat="1" ht="12" x14ac:dyDescent="0.2">
      <c r="A232" s="19" t="s">
        <v>173</v>
      </c>
      <c r="B232" s="20">
        <v>10</v>
      </c>
      <c r="C232" s="11"/>
    </row>
    <row r="233" spans="1:3" s="5" customFormat="1" ht="12" x14ac:dyDescent="0.2">
      <c r="A233" s="21" t="s">
        <v>85</v>
      </c>
      <c r="B233" s="11"/>
      <c r="C233" s="11"/>
    </row>
    <row r="234" spans="1:3" s="5" customFormat="1" ht="12" x14ac:dyDescent="0.2">
      <c r="A234" s="21" t="s">
        <v>174</v>
      </c>
      <c r="B234" s="11"/>
      <c r="C234" s="11"/>
    </row>
    <row r="235" spans="1:3" s="5" customFormat="1" ht="12" x14ac:dyDescent="0.2">
      <c r="A235" s="21" t="s">
        <v>175</v>
      </c>
      <c r="B235" s="11"/>
      <c r="C235" s="11"/>
    </row>
    <row r="236" spans="1:3" s="5" customFormat="1" ht="12" x14ac:dyDescent="0.2">
      <c r="A236" s="8"/>
      <c r="B236" s="11"/>
      <c r="C236" s="11"/>
    </row>
    <row r="237" spans="1:3" s="5" customFormat="1" ht="12" x14ac:dyDescent="0.2">
      <c r="A237" s="7" t="s">
        <v>176</v>
      </c>
      <c r="B237" s="4"/>
      <c r="C237" s="4"/>
    </row>
    <row r="238" spans="1:3" s="5" customFormat="1" ht="12" x14ac:dyDescent="0.2">
      <c r="A238" s="7" t="s">
        <v>177</v>
      </c>
      <c r="B238" s="10">
        <v>339978973</v>
      </c>
      <c r="C238" s="10">
        <v>333371254</v>
      </c>
    </row>
    <row r="239" spans="1:3" s="5" customFormat="1" ht="12" x14ac:dyDescent="0.2">
      <c r="A239" s="7" t="s">
        <v>178</v>
      </c>
      <c r="B239" s="10">
        <v>2853404</v>
      </c>
      <c r="C239" s="10">
        <v>2853404</v>
      </c>
    </row>
    <row r="240" spans="1:3" s="5" customFormat="1" ht="12" x14ac:dyDescent="0.2">
      <c r="A240" s="7" t="s">
        <v>179</v>
      </c>
      <c r="B240" s="10">
        <v>248575404</v>
      </c>
      <c r="C240" s="10">
        <v>206399857</v>
      </c>
    </row>
    <row r="241" spans="1:3" s="5" customFormat="1" ht="12" x14ac:dyDescent="0.2">
      <c r="A241" s="7" t="s">
        <v>180</v>
      </c>
      <c r="B241" s="10">
        <v>7289356</v>
      </c>
      <c r="C241" s="10">
        <v>4618409</v>
      </c>
    </row>
    <row r="242" spans="1:3" s="5" customFormat="1" ht="12" x14ac:dyDescent="0.2">
      <c r="A242" s="8" t="s">
        <v>14</v>
      </c>
      <c r="B242" s="11">
        <f>SUM(B238:B241)</f>
        <v>598697137</v>
      </c>
      <c r="C242" s="11">
        <f>SUM(C238:C241)</f>
        <v>547242924</v>
      </c>
    </row>
    <row r="243" spans="1:3" s="5" customFormat="1" ht="12" x14ac:dyDescent="0.2">
      <c r="A243" s="8"/>
      <c r="B243" s="11"/>
      <c r="C243" s="11"/>
    </row>
    <row r="244" spans="1:3" s="5" customFormat="1" ht="12" x14ac:dyDescent="0.2">
      <c r="A244" s="8" t="s">
        <v>181</v>
      </c>
      <c r="B244" s="4"/>
      <c r="C244" s="4"/>
    </row>
    <row r="245" spans="1:3" s="5" customFormat="1" ht="12" x14ac:dyDescent="0.2">
      <c r="A245" s="7" t="s">
        <v>182</v>
      </c>
      <c r="B245" s="4"/>
      <c r="C245" s="4"/>
    </row>
    <row r="246" spans="1:3" s="5" customFormat="1" ht="12" x14ac:dyDescent="0.2">
      <c r="A246" s="7" t="s">
        <v>183</v>
      </c>
      <c r="B246" s="10">
        <v>129261</v>
      </c>
      <c r="C246" s="10">
        <v>129261</v>
      </c>
    </row>
    <row r="247" spans="1:3" s="5" customFormat="1" ht="12" x14ac:dyDescent="0.2">
      <c r="A247" s="7" t="s">
        <v>184</v>
      </c>
      <c r="B247" s="10">
        <v>3545413</v>
      </c>
      <c r="C247" s="10">
        <v>3545413</v>
      </c>
    </row>
    <row r="248" spans="1:3" s="5" customFormat="1" ht="12" x14ac:dyDescent="0.2">
      <c r="A248" s="8" t="s">
        <v>14</v>
      </c>
      <c r="B248" s="11">
        <f>SUM(B246:B247)</f>
        <v>3674674</v>
      </c>
      <c r="C248" s="11">
        <f>SUM(C246:C247)</f>
        <v>3674674</v>
      </c>
    </row>
    <row r="249" spans="1:3" s="5" customFormat="1" ht="12" x14ac:dyDescent="0.2">
      <c r="A249" s="8"/>
      <c r="B249" s="11"/>
      <c r="C249" s="11"/>
    </row>
    <row r="250" spans="1:3" s="5" customFormat="1" ht="17.25" customHeight="1" x14ac:dyDescent="0.2">
      <c r="A250" s="4"/>
      <c r="B250" s="4"/>
      <c r="C250" s="4"/>
    </row>
    <row r="251" spans="1:3" s="5" customFormat="1" ht="12" x14ac:dyDescent="0.2">
      <c r="A251" s="22" t="s">
        <v>185</v>
      </c>
      <c r="B251" s="4"/>
      <c r="C251" s="4"/>
    </row>
    <row r="252" spans="1:3" s="5" customFormat="1" ht="12" x14ac:dyDescent="0.2">
      <c r="A252" s="23"/>
      <c r="B252" s="4"/>
      <c r="C252" s="4"/>
    </row>
    <row r="253" spans="1:3" s="5" customFormat="1" ht="12" x14ac:dyDescent="0.2">
      <c r="A253" s="8" t="s">
        <v>186</v>
      </c>
      <c r="B253" s="4"/>
      <c r="C253" s="4"/>
    </row>
    <row r="254" spans="1:3" s="5" customFormat="1" ht="12" x14ac:dyDescent="0.2">
      <c r="A254" s="7" t="s">
        <v>187</v>
      </c>
      <c r="B254" s="10">
        <v>377021475</v>
      </c>
      <c r="C254" s="10">
        <v>359299560</v>
      </c>
    </row>
    <row r="255" spans="1:3" s="5" customFormat="1" ht="12" x14ac:dyDescent="0.2">
      <c r="A255" s="7" t="s">
        <v>188</v>
      </c>
      <c r="B255" s="10">
        <v>688996274</v>
      </c>
      <c r="C255" s="10">
        <v>873701433</v>
      </c>
    </row>
    <row r="256" spans="1:3" s="5" customFormat="1" ht="12" x14ac:dyDescent="0.2">
      <c r="A256" s="7" t="s">
        <v>189</v>
      </c>
      <c r="B256" s="10">
        <v>233108404</v>
      </c>
      <c r="C256" s="10">
        <v>86518250</v>
      </c>
    </row>
    <row r="257" spans="1:3" s="5" customFormat="1" ht="12" x14ac:dyDescent="0.2">
      <c r="A257" s="7" t="s">
        <v>190</v>
      </c>
      <c r="B257" s="10">
        <v>2201645557</v>
      </c>
      <c r="C257" s="10">
        <v>2193319040</v>
      </c>
    </row>
    <row r="258" spans="1:3" s="5" customFormat="1" ht="12" x14ac:dyDescent="0.2">
      <c r="A258" s="7" t="s">
        <v>191</v>
      </c>
      <c r="B258" s="10">
        <v>112033313</v>
      </c>
      <c r="C258" s="10">
        <v>237965544</v>
      </c>
    </row>
    <row r="259" spans="1:3" s="5" customFormat="1" ht="12" x14ac:dyDescent="0.2">
      <c r="A259" s="7" t="s">
        <v>192</v>
      </c>
      <c r="B259" s="10">
        <v>0</v>
      </c>
      <c r="C259" s="10">
        <v>0</v>
      </c>
    </row>
    <row r="260" spans="1:3" s="5" customFormat="1" ht="12" x14ac:dyDescent="0.2">
      <c r="A260" s="7" t="s">
        <v>193</v>
      </c>
      <c r="B260" s="10">
        <v>408555760</v>
      </c>
      <c r="C260" s="10">
        <v>654546777</v>
      </c>
    </row>
    <row r="261" spans="1:3" s="5" customFormat="1" ht="12" x14ac:dyDescent="0.2">
      <c r="A261" s="7" t="s">
        <v>194</v>
      </c>
      <c r="B261" s="10">
        <v>166226865</v>
      </c>
      <c r="C261" s="10">
        <v>-26043771</v>
      </c>
    </row>
    <row r="262" spans="1:3" s="5" customFormat="1" ht="12" x14ac:dyDescent="0.2">
      <c r="A262" s="7" t="s">
        <v>195</v>
      </c>
      <c r="B262" s="10">
        <v>28126916</v>
      </c>
      <c r="C262" s="10">
        <v>104496218</v>
      </c>
    </row>
    <row r="263" spans="1:3" s="5" customFormat="1" ht="12" x14ac:dyDescent="0.2">
      <c r="A263" s="7" t="s">
        <v>196</v>
      </c>
      <c r="B263" s="10">
        <v>5295000000</v>
      </c>
      <c r="C263" s="10">
        <v>1693750000</v>
      </c>
    </row>
    <row r="264" spans="1:3" s="5" customFormat="1" ht="12" x14ac:dyDescent="0.2">
      <c r="A264" s="7" t="s">
        <v>197</v>
      </c>
      <c r="B264" s="10">
        <v>0</v>
      </c>
      <c r="C264" s="10">
        <v>0</v>
      </c>
    </row>
    <row r="265" spans="1:3" s="5" customFormat="1" ht="12" x14ac:dyDescent="0.2">
      <c r="A265" s="7" t="s">
        <v>198</v>
      </c>
      <c r="B265" s="10">
        <v>94054961</v>
      </c>
      <c r="C265" s="10">
        <v>75305156</v>
      </c>
    </row>
    <row r="266" spans="1:3" s="5" customFormat="1" ht="12" x14ac:dyDescent="0.2">
      <c r="A266" s="7" t="s">
        <v>199</v>
      </c>
      <c r="B266" s="10">
        <v>0</v>
      </c>
      <c r="C266" s="10">
        <v>0</v>
      </c>
    </row>
    <row r="267" spans="1:3" s="5" customFormat="1" ht="12" x14ac:dyDescent="0.2">
      <c r="A267" s="8" t="s">
        <v>14</v>
      </c>
      <c r="B267" s="11">
        <f>SUM(B254:B266)</f>
        <v>9604769525</v>
      </c>
      <c r="C267" s="11">
        <f>SUM(C254:C266)</f>
        <v>6252858207</v>
      </c>
    </row>
    <row r="268" spans="1:3" s="5" customFormat="1" ht="12" x14ac:dyDescent="0.2">
      <c r="A268" s="7"/>
      <c r="B268" s="4"/>
      <c r="C268" s="4"/>
    </row>
    <row r="269" spans="1:3" s="5" customFormat="1" ht="12" x14ac:dyDescent="0.2">
      <c r="A269" s="8" t="s">
        <v>200</v>
      </c>
      <c r="B269" s="4"/>
      <c r="C269" s="4"/>
    </row>
    <row r="270" spans="1:3" s="5" customFormat="1" ht="12" x14ac:dyDescent="0.2">
      <c r="A270" s="7" t="s">
        <v>201</v>
      </c>
      <c r="B270" s="10">
        <v>255032535</v>
      </c>
      <c r="C270" s="10">
        <v>282673390</v>
      </c>
    </row>
    <row r="271" spans="1:3" s="5" customFormat="1" ht="12" x14ac:dyDescent="0.2">
      <c r="A271" s="7" t="s">
        <v>202</v>
      </c>
      <c r="B271" s="10">
        <v>35159205646</v>
      </c>
      <c r="C271" s="10">
        <v>34896312156</v>
      </c>
    </row>
    <row r="272" spans="1:3" s="5" customFormat="1" ht="12" x14ac:dyDescent="0.2">
      <c r="A272" s="8" t="s">
        <v>14</v>
      </c>
      <c r="B272" s="11">
        <f>SUM(B270:B271)</f>
        <v>35414238181</v>
      </c>
      <c r="C272" s="11">
        <f>SUM(C270:C271)+1</f>
        <v>35178985547</v>
      </c>
    </row>
    <row r="273" spans="1:3" s="5" customFormat="1" ht="12" x14ac:dyDescent="0.2">
      <c r="A273" s="7"/>
      <c r="B273" s="4"/>
      <c r="C273" s="4"/>
    </row>
    <row r="274" spans="1:3" s="5" customFormat="1" ht="12" x14ac:dyDescent="0.2">
      <c r="A274" s="8" t="s">
        <v>203</v>
      </c>
      <c r="B274" s="4"/>
      <c r="C274" s="4"/>
    </row>
    <row r="275" spans="1:3" s="5" customFormat="1" ht="12" x14ac:dyDescent="0.2">
      <c r="A275" s="7" t="s">
        <v>204</v>
      </c>
      <c r="B275" s="11">
        <v>143675766</v>
      </c>
      <c r="C275" s="11">
        <v>169277578</v>
      </c>
    </row>
    <row r="276" spans="1:3" s="5" customFormat="1" ht="12" x14ac:dyDescent="0.2">
      <c r="A276" s="7"/>
      <c r="B276" s="11"/>
      <c r="C276" s="11"/>
    </row>
    <row r="277" spans="1:3" s="5" customFormat="1" ht="17.25" customHeight="1" x14ac:dyDescent="0.2">
      <c r="A277" s="7"/>
      <c r="B277" s="4"/>
      <c r="C277" s="4"/>
    </row>
    <row r="278" spans="1:3" s="5" customFormat="1" ht="12" x14ac:dyDescent="0.2">
      <c r="A278" s="3" t="s">
        <v>205</v>
      </c>
      <c r="B278" s="4"/>
      <c r="C278" s="4"/>
    </row>
    <row r="279" spans="1:3" s="5" customFormat="1" ht="12" x14ac:dyDescent="0.2">
      <c r="A279" s="7"/>
      <c r="B279" s="4"/>
      <c r="C279" s="4"/>
    </row>
    <row r="280" spans="1:3" s="5" customFormat="1" ht="12" x14ac:dyDescent="0.2">
      <c r="A280" s="8" t="s">
        <v>206</v>
      </c>
      <c r="B280" s="4"/>
      <c r="C280" s="4"/>
    </row>
    <row r="281" spans="1:3" s="5" customFormat="1" ht="12" x14ac:dyDescent="0.2">
      <c r="A281" s="7" t="s">
        <v>31</v>
      </c>
      <c r="B281" s="12">
        <v>0</v>
      </c>
      <c r="C281" s="12">
        <v>0</v>
      </c>
    </row>
    <row r="282" spans="1:3" s="5" customFormat="1" ht="12" x14ac:dyDescent="0.2">
      <c r="A282" s="7" t="s">
        <v>207</v>
      </c>
      <c r="B282" s="10">
        <v>59233013</v>
      </c>
      <c r="C282" s="10">
        <v>59233013</v>
      </c>
    </row>
    <row r="283" spans="1:3" s="5" customFormat="1" ht="12" x14ac:dyDescent="0.2">
      <c r="A283" s="7" t="s">
        <v>208</v>
      </c>
      <c r="B283" s="10">
        <v>-4964679426</v>
      </c>
      <c r="C283" s="10">
        <v>-4964679426</v>
      </c>
    </row>
    <row r="284" spans="1:3" s="5" customFormat="1" ht="12" x14ac:dyDescent="0.2">
      <c r="A284" s="8" t="s">
        <v>14</v>
      </c>
      <c r="B284" s="11">
        <f>SUM(B281:B283)</f>
        <v>-4905446413</v>
      </c>
      <c r="C284" s="11">
        <f>SUM(C281:C283)</f>
        <v>-4905446413</v>
      </c>
    </row>
    <row r="285" spans="1:3" s="5" customFormat="1" ht="12" x14ac:dyDescent="0.2">
      <c r="A285" s="7"/>
      <c r="B285" s="4"/>
      <c r="C285" s="4"/>
    </row>
    <row r="286" spans="1:3" s="5" customFormat="1" ht="12" x14ac:dyDescent="0.2">
      <c r="A286" s="8" t="s">
        <v>209</v>
      </c>
      <c r="B286" s="4"/>
      <c r="C286" s="4"/>
    </row>
    <row r="287" spans="1:3" s="5" customFormat="1" ht="12" x14ac:dyDescent="0.2">
      <c r="A287" s="7" t="s">
        <v>210</v>
      </c>
      <c r="B287" s="10">
        <v>-2145309474</v>
      </c>
      <c r="C287" s="10">
        <v>1796789507</v>
      </c>
    </row>
    <row r="288" spans="1:3" s="5" customFormat="1" ht="12" x14ac:dyDescent="0.2">
      <c r="A288" s="7" t="s">
        <v>211</v>
      </c>
      <c r="B288" s="10">
        <v>-19451000124</v>
      </c>
      <c r="C288" s="10">
        <v>-18433328250</v>
      </c>
    </row>
    <row r="289" spans="1:3" s="5" customFormat="1" ht="12" x14ac:dyDescent="0.2">
      <c r="A289" s="7" t="s">
        <v>212</v>
      </c>
      <c r="B289" s="10">
        <v>4703965785</v>
      </c>
      <c r="C289" s="10">
        <v>4703965785</v>
      </c>
    </row>
    <row r="290" spans="1:3" s="5" customFormat="1" ht="12" x14ac:dyDescent="0.2">
      <c r="A290" s="8" t="s">
        <v>14</v>
      </c>
      <c r="B290" s="11">
        <f>SUM(B287:B289)</f>
        <v>-16892343813</v>
      </c>
      <c r="C290" s="11">
        <f>SUM(C287:C289)</f>
        <v>-11932572958</v>
      </c>
    </row>
    <row r="291" spans="1:3" s="5" customFormat="1" ht="22.5" customHeight="1" x14ac:dyDescent="0.2">
      <c r="A291" s="7"/>
      <c r="B291" s="4"/>
      <c r="C291" s="4"/>
    </row>
    <row r="292" spans="1:3" s="5" customFormat="1" ht="12" x14ac:dyDescent="0.2">
      <c r="A292" s="3" t="s">
        <v>213</v>
      </c>
      <c r="B292" s="4"/>
      <c r="C292" s="4"/>
    </row>
    <row r="293" spans="1:3" s="5" customFormat="1" ht="12" x14ac:dyDescent="0.2">
      <c r="A293" s="7"/>
      <c r="B293" s="4"/>
      <c r="C293" s="4"/>
    </row>
    <row r="294" spans="1:3" s="5" customFormat="1" ht="12" x14ac:dyDescent="0.2">
      <c r="A294" s="8" t="s">
        <v>96</v>
      </c>
      <c r="B294" s="4"/>
      <c r="C294" s="4"/>
    </row>
    <row r="295" spans="1:3" s="5" customFormat="1" ht="12" x14ac:dyDescent="0.2">
      <c r="A295" s="7" t="s">
        <v>97</v>
      </c>
      <c r="B295" s="10">
        <v>53621700</v>
      </c>
      <c r="C295" s="10">
        <v>50314851</v>
      </c>
    </row>
    <row r="296" spans="1:3" s="5" customFormat="1" ht="12" x14ac:dyDescent="0.2">
      <c r="A296" s="7" t="s">
        <v>98</v>
      </c>
      <c r="B296" s="10">
        <v>842857450</v>
      </c>
      <c r="C296" s="10">
        <v>550152560</v>
      </c>
    </row>
    <row r="297" spans="1:3" s="5" customFormat="1" ht="12" x14ac:dyDescent="0.2">
      <c r="A297" s="7" t="s">
        <v>99</v>
      </c>
      <c r="B297" s="10">
        <v>136968024</v>
      </c>
      <c r="C297" s="10">
        <v>18569126</v>
      </c>
    </row>
    <row r="298" spans="1:3" s="5" customFormat="1" ht="12" x14ac:dyDescent="0.2">
      <c r="A298" s="7" t="s">
        <v>100</v>
      </c>
      <c r="B298" s="10">
        <v>890352977</v>
      </c>
      <c r="C298" s="10">
        <v>1059131810</v>
      </c>
    </row>
    <row r="299" spans="1:3" s="5" customFormat="1" ht="12" x14ac:dyDescent="0.2">
      <c r="A299" s="8" t="s">
        <v>14</v>
      </c>
      <c r="B299" s="11">
        <f>SUM(B295:B298)</f>
        <v>1923800151</v>
      </c>
      <c r="C299" s="11">
        <f>SUM(C295:C298)</f>
        <v>1678168347</v>
      </c>
    </row>
    <row r="300" spans="1:3" s="5" customFormat="1" ht="12" x14ac:dyDescent="0.2">
      <c r="A300" s="7"/>
      <c r="B300" s="4"/>
      <c r="C300" s="4"/>
    </row>
    <row r="301" spans="1:3" s="5" customFormat="1" ht="12" x14ac:dyDescent="0.2">
      <c r="A301" s="7"/>
      <c r="B301" s="4"/>
      <c r="C301" s="4"/>
    </row>
    <row r="302" spans="1:3" s="5" customFormat="1" ht="12" x14ac:dyDescent="0.2">
      <c r="A302" s="47" t="s">
        <v>214</v>
      </c>
      <c r="B302" s="47"/>
      <c r="C302" s="47"/>
    </row>
    <row r="303" spans="1:3" s="5" customFormat="1" ht="12" x14ac:dyDescent="0.2">
      <c r="A303" s="15" t="s">
        <v>215</v>
      </c>
      <c r="B303" s="9">
        <v>2025</v>
      </c>
      <c r="C303" s="9">
        <v>2024</v>
      </c>
    </row>
    <row r="304" spans="1:3" s="5" customFormat="1" ht="6" customHeight="1" x14ac:dyDescent="0.2">
      <c r="A304" s="7"/>
      <c r="B304" s="4"/>
      <c r="C304" s="4"/>
    </row>
    <row r="305" spans="1:3" s="5" customFormat="1" ht="12" x14ac:dyDescent="0.2">
      <c r="A305" s="8" t="s">
        <v>216</v>
      </c>
      <c r="B305" s="11">
        <f>SUM(B306:B312)</f>
        <v>2513326077</v>
      </c>
      <c r="C305" s="11">
        <f>SUM(C306:C312)</f>
        <v>1777850382</v>
      </c>
    </row>
    <row r="306" spans="1:3" s="5" customFormat="1" ht="12" x14ac:dyDescent="0.2">
      <c r="A306" s="7" t="s">
        <v>217</v>
      </c>
      <c r="B306" s="10">
        <v>0</v>
      </c>
      <c r="C306" s="10">
        <v>17871100</v>
      </c>
    </row>
    <row r="307" spans="1:3" s="5" customFormat="1" ht="12" x14ac:dyDescent="0.2">
      <c r="A307" s="7" t="s">
        <v>218</v>
      </c>
      <c r="B307" s="10">
        <v>0</v>
      </c>
      <c r="C307" s="10">
        <v>0</v>
      </c>
    </row>
    <row r="308" spans="1:3" s="5" customFormat="1" ht="12" x14ac:dyDescent="0.2">
      <c r="A308" s="7" t="s">
        <v>219</v>
      </c>
      <c r="B308" s="10">
        <v>0</v>
      </c>
      <c r="C308" s="10">
        <v>0</v>
      </c>
    </row>
    <row r="309" spans="1:3" s="5" customFormat="1" ht="12" x14ac:dyDescent="0.2">
      <c r="A309" s="7" t="s">
        <v>220</v>
      </c>
      <c r="B309" s="10">
        <v>0</v>
      </c>
      <c r="C309" s="10">
        <v>0</v>
      </c>
    </row>
    <row r="310" spans="1:3" s="5" customFormat="1" ht="12" x14ac:dyDescent="0.2">
      <c r="A310" s="7" t="s">
        <v>221</v>
      </c>
      <c r="B310" s="10">
        <v>2238875457</v>
      </c>
      <c r="C310" s="10">
        <v>1399280026</v>
      </c>
    </row>
    <row r="311" spans="1:3" s="5" customFormat="1" ht="12" x14ac:dyDescent="0.2">
      <c r="A311" s="7" t="s">
        <v>222</v>
      </c>
      <c r="B311" s="10">
        <v>274450620</v>
      </c>
      <c r="C311" s="10">
        <v>360699256</v>
      </c>
    </row>
    <row r="312" spans="1:3" s="5" customFormat="1" ht="12" x14ac:dyDescent="0.2">
      <c r="A312" s="7" t="s">
        <v>223</v>
      </c>
      <c r="B312" s="10">
        <v>0</v>
      </c>
      <c r="C312" s="10">
        <v>0</v>
      </c>
    </row>
    <row r="313" spans="1:3" s="5" customFormat="1" ht="12" x14ac:dyDescent="0.2">
      <c r="A313" s="8" t="s">
        <v>224</v>
      </c>
      <c r="B313" s="11">
        <f>SUM(B314:B321)</f>
        <v>460745946</v>
      </c>
      <c r="C313" s="11">
        <f>SUM(C314:C321)-1</f>
        <v>837130788</v>
      </c>
    </row>
    <row r="314" spans="1:3" s="5" customFormat="1" ht="12" x14ac:dyDescent="0.2">
      <c r="A314" s="7" t="s">
        <v>225</v>
      </c>
      <c r="B314" s="10">
        <v>73279539</v>
      </c>
      <c r="C314" s="10">
        <v>31705388</v>
      </c>
    </row>
    <row r="315" spans="1:3" s="5" customFormat="1" ht="12" x14ac:dyDescent="0.2">
      <c r="A315" s="7" t="s">
        <v>226</v>
      </c>
      <c r="B315" s="10">
        <v>6116876</v>
      </c>
      <c r="C315" s="10">
        <v>5935326</v>
      </c>
    </row>
    <row r="316" spans="1:3" s="5" customFormat="1" ht="12" x14ac:dyDescent="0.2">
      <c r="A316" s="7" t="s">
        <v>227</v>
      </c>
      <c r="B316" s="10">
        <v>19744950</v>
      </c>
      <c r="C316" s="10">
        <v>1469308</v>
      </c>
    </row>
    <row r="317" spans="1:3" s="5" customFormat="1" ht="12" x14ac:dyDescent="0.2">
      <c r="A317" s="7" t="s">
        <v>228</v>
      </c>
      <c r="B317" s="10">
        <v>219570639</v>
      </c>
      <c r="C317" s="10">
        <v>741591390</v>
      </c>
    </row>
    <row r="318" spans="1:3" s="5" customFormat="1" ht="12" x14ac:dyDescent="0.2">
      <c r="A318" s="7" t="s">
        <v>229</v>
      </c>
      <c r="B318" s="10">
        <v>4079861</v>
      </c>
      <c r="C318" s="10">
        <v>17794</v>
      </c>
    </row>
    <row r="319" spans="1:3" s="5" customFormat="1" ht="12" x14ac:dyDescent="0.2">
      <c r="A319" s="7" t="s">
        <v>230</v>
      </c>
      <c r="B319" s="10">
        <v>137954081</v>
      </c>
      <c r="C319" s="10">
        <v>56166083</v>
      </c>
    </row>
    <row r="320" spans="1:3" s="5" customFormat="1" ht="12" x14ac:dyDescent="0.2">
      <c r="A320" s="7" t="s">
        <v>231</v>
      </c>
      <c r="B320" s="10">
        <v>0</v>
      </c>
      <c r="C320" s="10">
        <v>0</v>
      </c>
    </row>
    <row r="321" spans="1:3" s="5" customFormat="1" ht="12" x14ac:dyDescent="0.2">
      <c r="A321" s="7" t="s">
        <v>232</v>
      </c>
      <c r="B321" s="10">
        <v>0</v>
      </c>
      <c r="C321" s="10">
        <v>245500</v>
      </c>
    </row>
    <row r="322" spans="1:3" s="5" customFormat="1" ht="12" x14ac:dyDescent="0.2">
      <c r="A322" s="8" t="s">
        <v>233</v>
      </c>
      <c r="B322" s="11">
        <v>327249893</v>
      </c>
      <c r="C322" s="13">
        <v>290936936</v>
      </c>
    </row>
    <row r="323" spans="1:3" s="5" customFormat="1" ht="12" x14ac:dyDescent="0.2">
      <c r="A323" s="15" t="s">
        <v>234</v>
      </c>
      <c r="B323" s="11">
        <f>+B305+B313+B322</f>
        <v>3301321916</v>
      </c>
      <c r="C323" s="11">
        <f>+C305+C313+C322</f>
        <v>2905918106</v>
      </c>
    </row>
    <row r="324" spans="1:3" s="5" customFormat="1" ht="12" x14ac:dyDescent="0.2">
      <c r="A324" s="7"/>
      <c r="B324" s="4"/>
      <c r="C324" s="4"/>
    </row>
    <row r="325" spans="1:3" s="5" customFormat="1" ht="12" x14ac:dyDescent="0.2">
      <c r="A325" s="7"/>
      <c r="B325" s="4"/>
      <c r="C325" s="4"/>
    </row>
    <row r="326" spans="1:3" s="5" customFormat="1" ht="12" x14ac:dyDescent="0.2">
      <c r="A326" s="47" t="s">
        <v>235</v>
      </c>
      <c r="B326" s="47"/>
      <c r="C326" s="47"/>
    </row>
    <row r="327" spans="1:3" s="5" customFormat="1" ht="12.75" thickBot="1" x14ac:dyDescent="0.25">
      <c r="A327" s="8"/>
      <c r="B327" s="4"/>
      <c r="C327" s="4"/>
    </row>
    <row r="328" spans="1:3" s="5" customFormat="1" ht="15.75" thickBot="1" x14ac:dyDescent="0.3">
      <c r="A328" s="48" t="s">
        <v>236</v>
      </c>
      <c r="B328" s="49"/>
      <c r="C328" s="50"/>
    </row>
    <row r="329" spans="1:3" s="5" customFormat="1" ht="12.75" thickBot="1" x14ac:dyDescent="0.25">
      <c r="A329" s="24" t="s">
        <v>215</v>
      </c>
      <c r="B329" s="25">
        <v>2025</v>
      </c>
      <c r="C329" s="25">
        <v>2024</v>
      </c>
    </row>
    <row r="330" spans="1:3" s="5" customFormat="1" ht="12" x14ac:dyDescent="0.2">
      <c r="A330" s="26" t="s">
        <v>237</v>
      </c>
      <c r="B330" s="27">
        <f>+B287</f>
        <v>-2145309474</v>
      </c>
      <c r="C330" s="28">
        <v>1796789507</v>
      </c>
    </row>
    <row r="331" spans="1:3" s="5" customFormat="1" ht="24" x14ac:dyDescent="0.2">
      <c r="A331" s="29" t="s">
        <v>238</v>
      </c>
      <c r="B331" s="30">
        <f>+B332</f>
        <v>3718443010</v>
      </c>
      <c r="C331" s="31">
        <f>+C332</f>
        <v>4314310827</v>
      </c>
    </row>
    <row r="332" spans="1:3" s="5" customFormat="1" ht="12" x14ac:dyDescent="0.2">
      <c r="A332" s="32" t="s">
        <v>239</v>
      </c>
      <c r="B332" s="33">
        <v>3718443010</v>
      </c>
      <c r="C332" s="31">
        <f>SUM(C333:C337)</f>
        <v>4314310827</v>
      </c>
    </row>
    <row r="333" spans="1:3" s="5" customFormat="1" ht="12" x14ac:dyDescent="0.2">
      <c r="A333" s="34" t="s">
        <v>240</v>
      </c>
      <c r="B333" s="33">
        <v>3571305657</v>
      </c>
      <c r="C333" s="31">
        <v>4279827368</v>
      </c>
    </row>
    <row r="334" spans="1:3" s="5" customFormat="1" ht="12" x14ac:dyDescent="0.2">
      <c r="A334" s="32" t="s">
        <v>241</v>
      </c>
      <c r="B334" s="33">
        <v>93</v>
      </c>
      <c r="C334" s="31">
        <v>133</v>
      </c>
    </row>
    <row r="335" spans="1:3" s="5" customFormat="1" ht="12" x14ac:dyDescent="0.2">
      <c r="A335" s="34" t="s">
        <v>242</v>
      </c>
      <c r="B335" s="33">
        <v>21070405</v>
      </c>
      <c r="C335" s="31">
        <v>32165639</v>
      </c>
    </row>
    <row r="336" spans="1:3" s="5" customFormat="1" ht="12" x14ac:dyDescent="0.2">
      <c r="A336" s="34" t="s">
        <v>243</v>
      </c>
      <c r="B336" s="33">
        <v>126066856</v>
      </c>
      <c r="C336" s="31">
        <v>2317687</v>
      </c>
    </row>
    <row r="337" spans="1:3" s="5" customFormat="1" ht="12" x14ac:dyDescent="0.2">
      <c r="A337" s="34" t="s">
        <v>244</v>
      </c>
      <c r="B337" s="33">
        <v>0</v>
      </c>
      <c r="C337" s="31">
        <v>0</v>
      </c>
    </row>
    <row r="338" spans="1:3" s="5" customFormat="1" ht="12" x14ac:dyDescent="0.2">
      <c r="A338" s="34" t="s">
        <v>245</v>
      </c>
      <c r="B338" s="33">
        <f>+B339+B346+B344</f>
        <v>3959849285</v>
      </c>
      <c r="C338" s="31">
        <f>+C339+C346+C344</f>
        <v>2003491874</v>
      </c>
    </row>
    <row r="339" spans="1:3" s="5" customFormat="1" ht="12" x14ac:dyDescent="0.2">
      <c r="A339" s="34" t="s">
        <v>246</v>
      </c>
      <c r="B339" s="33">
        <f>SUM(B340:B343)</f>
        <v>672164071</v>
      </c>
      <c r="C339" s="31">
        <f>SUM(C340:C343)</f>
        <v>642751470</v>
      </c>
    </row>
    <row r="340" spans="1:3" s="5" customFormat="1" ht="12" x14ac:dyDescent="0.2">
      <c r="A340" s="34" t="s">
        <v>247</v>
      </c>
      <c r="B340" s="33">
        <v>612823646</v>
      </c>
      <c r="C340" s="31">
        <v>543767093</v>
      </c>
    </row>
    <row r="341" spans="1:3" s="5" customFormat="1" ht="12" x14ac:dyDescent="0.2">
      <c r="A341" s="34" t="s">
        <v>248</v>
      </c>
      <c r="B341" s="33">
        <v>18749805</v>
      </c>
      <c r="C341" s="31">
        <v>33741016</v>
      </c>
    </row>
    <row r="342" spans="1:3" s="5" customFormat="1" ht="12" x14ac:dyDescent="0.2">
      <c r="A342" s="34" t="s">
        <v>249</v>
      </c>
      <c r="B342" s="33">
        <v>1319649</v>
      </c>
      <c r="C342" s="31">
        <v>2827261</v>
      </c>
    </row>
    <row r="343" spans="1:3" s="5" customFormat="1" ht="12" x14ac:dyDescent="0.2">
      <c r="A343" s="34" t="s">
        <v>250</v>
      </c>
      <c r="B343" s="33">
        <v>39270971</v>
      </c>
      <c r="C343" s="31">
        <v>62416100</v>
      </c>
    </row>
    <row r="344" spans="1:3" s="5" customFormat="1" ht="12" x14ac:dyDescent="0.2">
      <c r="A344" s="34" t="s">
        <v>251</v>
      </c>
      <c r="B344" s="33">
        <f>+B345</f>
        <v>2144630739</v>
      </c>
      <c r="C344" s="31">
        <f>+C345</f>
        <v>0</v>
      </c>
    </row>
    <row r="345" spans="1:3" s="5" customFormat="1" ht="12" x14ac:dyDescent="0.2">
      <c r="A345" s="34" t="s">
        <v>252</v>
      </c>
      <c r="B345" s="33">
        <v>2144630739</v>
      </c>
      <c r="C345" s="31">
        <v>0</v>
      </c>
    </row>
    <row r="346" spans="1:3" s="5" customFormat="1" ht="12" x14ac:dyDescent="0.2">
      <c r="A346" s="34" t="s">
        <v>253</v>
      </c>
      <c r="B346" s="33">
        <f>SUM(B347:B351)</f>
        <v>1143054475</v>
      </c>
      <c r="C346" s="31">
        <f>SUM(C347:C351)</f>
        <v>1360740404</v>
      </c>
    </row>
    <row r="347" spans="1:3" s="5" customFormat="1" ht="12" x14ac:dyDescent="0.2">
      <c r="A347" s="34" t="s">
        <v>254</v>
      </c>
      <c r="B347" s="33">
        <v>380435113</v>
      </c>
      <c r="C347" s="31">
        <v>367279752</v>
      </c>
    </row>
    <row r="348" spans="1:3" s="5" customFormat="1" ht="12" x14ac:dyDescent="0.2">
      <c r="A348" s="34" t="s">
        <v>255</v>
      </c>
      <c r="B348" s="33">
        <v>67766512</v>
      </c>
      <c r="C348" s="31">
        <v>192179414</v>
      </c>
    </row>
    <row r="349" spans="1:3" s="5" customFormat="1" ht="12" x14ac:dyDescent="0.2">
      <c r="A349" s="34" t="s">
        <v>256</v>
      </c>
      <c r="B349" s="33">
        <v>591074529</v>
      </c>
      <c r="C349" s="31">
        <v>590478429</v>
      </c>
    </row>
    <row r="350" spans="1:3" s="5" customFormat="1" ht="12" x14ac:dyDescent="0.2">
      <c r="A350" s="34" t="s">
        <v>257</v>
      </c>
      <c r="B350" s="33">
        <v>103778321</v>
      </c>
      <c r="C350" s="31">
        <v>210802809</v>
      </c>
    </row>
    <row r="351" spans="1:3" s="5" customFormat="1" ht="12" x14ac:dyDescent="0.2">
      <c r="A351" s="34" t="s">
        <v>258</v>
      </c>
      <c r="B351" s="33">
        <v>0</v>
      </c>
      <c r="C351" s="31">
        <v>0</v>
      </c>
    </row>
    <row r="352" spans="1:3" s="5" customFormat="1" ht="12" x14ac:dyDescent="0.2">
      <c r="A352" s="34" t="s">
        <v>259</v>
      </c>
      <c r="B352" s="33">
        <f>+B353</f>
        <v>31596979</v>
      </c>
      <c r="C352" s="31">
        <f>+C353</f>
        <v>45714471</v>
      </c>
    </row>
    <row r="353" spans="1:3" s="5" customFormat="1" ht="12" x14ac:dyDescent="0.2">
      <c r="A353" s="34" t="s">
        <v>260</v>
      </c>
      <c r="B353" s="33">
        <f>SUM(B354:B358)</f>
        <v>31596979</v>
      </c>
      <c r="C353" s="31">
        <f>SUM(C354:C358)</f>
        <v>45714471</v>
      </c>
    </row>
    <row r="354" spans="1:3" s="5" customFormat="1" ht="12" x14ac:dyDescent="0.2">
      <c r="A354" s="34" t="s">
        <v>261</v>
      </c>
      <c r="B354" s="33">
        <v>0</v>
      </c>
      <c r="C354" s="31">
        <v>0</v>
      </c>
    </row>
    <row r="355" spans="1:3" s="5" customFormat="1" ht="12" x14ac:dyDescent="0.2">
      <c r="A355" s="34" t="s">
        <v>262</v>
      </c>
      <c r="B355" s="33">
        <v>0</v>
      </c>
      <c r="C355" s="31">
        <v>0</v>
      </c>
    </row>
    <row r="356" spans="1:3" s="5" customFormat="1" ht="12" x14ac:dyDescent="0.2">
      <c r="A356" s="34" t="s">
        <v>263</v>
      </c>
      <c r="B356" s="33">
        <v>43033</v>
      </c>
      <c r="C356" s="31">
        <v>3923955</v>
      </c>
    </row>
    <row r="357" spans="1:3" s="5" customFormat="1" ht="12" x14ac:dyDescent="0.2">
      <c r="A357" s="34" t="s">
        <v>264</v>
      </c>
      <c r="B357" s="33">
        <v>0</v>
      </c>
      <c r="C357" s="31">
        <v>0</v>
      </c>
    </row>
    <row r="358" spans="1:3" s="5" customFormat="1" ht="12" x14ac:dyDescent="0.2">
      <c r="A358" s="34" t="s">
        <v>265</v>
      </c>
      <c r="B358" s="33">
        <v>31553946</v>
      </c>
      <c r="C358" s="31">
        <v>41790516</v>
      </c>
    </row>
    <row r="359" spans="1:3" s="5" customFormat="1" ht="12" x14ac:dyDescent="0.2">
      <c r="A359" s="34" t="s">
        <v>266</v>
      </c>
      <c r="B359" s="33">
        <f>+B360</f>
        <v>279053597</v>
      </c>
      <c r="C359" s="31">
        <f>+C360</f>
        <v>331128450</v>
      </c>
    </row>
    <row r="360" spans="1:3" s="5" customFormat="1" ht="12" x14ac:dyDescent="0.2">
      <c r="A360" s="34" t="s">
        <v>267</v>
      </c>
      <c r="B360" s="33">
        <v>279053597</v>
      </c>
      <c r="C360" s="31">
        <v>331128450</v>
      </c>
    </row>
    <row r="361" spans="1:3" s="5" customFormat="1" ht="12" x14ac:dyDescent="0.2">
      <c r="A361" s="34" t="s">
        <v>268</v>
      </c>
      <c r="B361" s="33">
        <f>+B362</f>
        <v>2113150164</v>
      </c>
      <c r="C361" s="31">
        <f>+C362</f>
        <v>604960932</v>
      </c>
    </row>
    <row r="362" spans="1:3" s="5" customFormat="1" ht="12" x14ac:dyDescent="0.2">
      <c r="A362" s="34" t="s">
        <v>269</v>
      </c>
      <c r="B362" s="35">
        <v>2113150164</v>
      </c>
      <c r="C362" s="31">
        <v>604960932</v>
      </c>
    </row>
    <row r="363" spans="1:3" s="5" customFormat="1" ht="12.75" thickBot="1" x14ac:dyDescent="0.25">
      <c r="A363" s="36" t="s">
        <v>270</v>
      </c>
      <c r="B363" s="37">
        <f>+B330+B331+B338-B352-B359-B361</f>
        <v>3109182081</v>
      </c>
      <c r="C363" s="38">
        <f>+C330+C331+C338-C352-C359-C361</f>
        <v>7132788355</v>
      </c>
    </row>
    <row r="364" spans="1:3" s="5" customFormat="1" ht="12" x14ac:dyDescent="0.2">
      <c r="A364" s="8"/>
      <c r="B364" s="11"/>
      <c r="C364" s="11"/>
    </row>
    <row r="365" spans="1:3" s="5" customFormat="1" ht="12" x14ac:dyDescent="0.2">
      <c r="A365" s="8"/>
      <c r="B365" s="11"/>
      <c r="C365" s="11"/>
    </row>
    <row r="366" spans="1:3" s="5" customFormat="1" ht="12" x14ac:dyDescent="0.2">
      <c r="A366" s="8"/>
      <c r="B366" s="11"/>
      <c r="C366" s="11"/>
    </row>
    <row r="367" spans="1:3" s="5" customFormat="1" ht="12" x14ac:dyDescent="0.2">
      <c r="A367" s="8"/>
      <c r="B367" s="11"/>
      <c r="C367" s="11"/>
    </row>
    <row r="368" spans="1:3" s="5" customFormat="1" ht="12" x14ac:dyDescent="0.2">
      <c r="A368" s="8"/>
      <c r="B368" s="11"/>
      <c r="C368" s="11"/>
    </row>
    <row r="369" spans="1:3" s="5" customFormat="1" ht="12" x14ac:dyDescent="0.2">
      <c r="A369" s="8"/>
      <c r="B369" s="11"/>
      <c r="C369" s="11"/>
    </row>
    <row r="370" spans="1:3" s="5" customFormat="1" ht="12" x14ac:dyDescent="0.2">
      <c r="A370" s="8"/>
      <c r="B370" s="11"/>
      <c r="C370" s="11"/>
    </row>
    <row r="371" spans="1:3" s="5" customFormat="1" ht="12" x14ac:dyDescent="0.2">
      <c r="A371" s="8"/>
      <c r="B371" s="11"/>
      <c r="C371" s="11"/>
    </row>
    <row r="372" spans="1:3" s="5" customFormat="1" ht="12" x14ac:dyDescent="0.2">
      <c r="A372" s="8"/>
      <c r="B372" s="11"/>
      <c r="C372" s="11"/>
    </row>
    <row r="373" spans="1:3" s="5" customFormat="1" ht="12" x14ac:dyDescent="0.2">
      <c r="A373" s="8"/>
      <c r="B373" s="11"/>
      <c r="C373" s="11"/>
    </row>
    <row r="374" spans="1:3" s="5" customFormat="1" ht="12" x14ac:dyDescent="0.2">
      <c r="A374" s="8"/>
      <c r="B374" s="11"/>
      <c r="C374" s="11"/>
    </row>
    <row r="375" spans="1:3" s="5" customFormat="1" ht="12" x14ac:dyDescent="0.2">
      <c r="A375" s="8"/>
      <c r="B375" s="11"/>
      <c r="C375" s="11"/>
    </row>
    <row r="376" spans="1:3" s="5" customFormat="1" ht="12" x14ac:dyDescent="0.2">
      <c r="A376" s="8"/>
      <c r="B376" s="11"/>
      <c r="C376" s="11"/>
    </row>
    <row r="377" spans="1:3" s="5" customFormat="1" ht="12" x14ac:dyDescent="0.2">
      <c r="A377" s="8"/>
      <c r="B377" s="11"/>
      <c r="C377" s="11"/>
    </row>
    <row r="378" spans="1:3" s="5" customFormat="1" ht="12" x14ac:dyDescent="0.2">
      <c r="A378" s="8"/>
      <c r="B378" s="11"/>
      <c r="C378" s="11"/>
    </row>
    <row r="379" spans="1:3" s="5" customFormat="1" ht="12" x14ac:dyDescent="0.2">
      <c r="A379" s="8"/>
      <c r="B379" s="11"/>
      <c r="C379" s="11"/>
    </row>
    <row r="380" spans="1:3" s="5" customFormat="1" ht="12" x14ac:dyDescent="0.2">
      <c r="A380" s="8"/>
      <c r="B380" s="11"/>
      <c r="C380" s="11"/>
    </row>
    <row r="381" spans="1:3" s="5" customFormat="1" ht="12" x14ac:dyDescent="0.2">
      <c r="A381" s="8"/>
      <c r="B381" s="11"/>
      <c r="C381" s="11"/>
    </row>
    <row r="382" spans="1:3" s="5" customFormat="1" ht="12" x14ac:dyDescent="0.2">
      <c r="A382" s="8"/>
      <c r="B382" s="11"/>
      <c r="C382" s="11"/>
    </row>
    <row r="383" spans="1:3" s="5" customFormat="1" ht="12" x14ac:dyDescent="0.2">
      <c r="A383" s="8"/>
      <c r="B383" s="11"/>
      <c r="C383" s="11"/>
    </row>
    <row r="384" spans="1:3" s="5" customFormat="1" ht="12" x14ac:dyDescent="0.2">
      <c r="A384" s="8"/>
      <c r="B384" s="11"/>
      <c r="C384" s="11"/>
    </row>
    <row r="385" spans="1:3" s="5" customFormat="1" ht="12" x14ac:dyDescent="0.2">
      <c r="A385" s="8"/>
      <c r="B385" s="11"/>
      <c r="C385" s="11"/>
    </row>
    <row r="386" spans="1:3" s="5" customFormat="1" ht="12" x14ac:dyDescent="0.2">
      <c r="A386" s="8"/>
      <c r="B386" s="11"/>
      <c r="C386" s="11"/>
    </row>
    <row r="387" spans="1:3" s="5" customFormat="1" ht="12" x14ac:dyDescent="0.2">
      <c r="A387" s="8"/>
      <c r="B387" s="11"/>
      <c r="C387" s="11"/>
    </row>
    <row r="388" spans="1:3" s="5" customFormat="1" ht="12" x14ac:dyDescent="0.2">
      <c r="A388" s="8"/>
      <c r="B388" s="11"/>
      <c r="C388" s="11"/>
    </row>
    <row r="389" spans="1:3" s="5" customFormat="1" ht="12" x14ac:dyDescent="0.2">
      <c r="A389" s="8"/>
      <c r="B389" s="11"/>
      <c r="C389" s="11"/>
    </row>
    <row r="390" spans="1:3" s="5" customFormat="1" ht="12" x14ac:dyDescent="0.2">
      <c r="A390" s="8"/>
      <c r="B390" s="11"/>
      <c r="C390" s="11"/>
    </row>
    <row r="391" spans="1:3" s="5" customFormat="1" ht="12" x14ac:dyDescent="0.2">
      <c r="A391" s="8"/>
      <c r="B391" s="11"/>
      <c r="C391" s="11"/>
    </row>
    <row r="392" spans="1:3" s="5" customFormat="1" ht="12" x14ac:dyDescent="0.2">
      <c r="A392" s="8"/>
      <c r="B392" s="11"/>
      <c r="C392" s="11"/>
    </row>
    <row r="393" spans="1:3" s="5" customFormat="1" ht="12" x14ac:dyDescent="0.2">
      <c r="A393" s="8"/>
      <c r="B393" s="11"/>
      <c r="C393" s="11"/>
    </row>
    <row r="394" spans="1:3" s="5" customFormat="1" ht="12" x14ac:dyDescent="0.2">
      <c r="A394" s="8"/>
      <c r="B394" s="11"/>
      <c r="C394" s="11"/>
    </row>
    <row r="395" spans="1:3" s="5" customFormat="1" ht="12" x14ac:dyDescent="0.2">
      <c r="A395" s="8"/>
      <c r="B395" s="11"/>
      <c r="C395" s="11"/>
    </row>
    <row r="396" spans="1:3" s="5" customFormat="1" ht="12" x14ac:dyDescent="0.2">
      <c r="A396" s="8"/>
      <c r="B396" s="11"/>
      <c r="C396" s="11"/>
    </row>
    <row r="397" spans="1:3" s="5" customFormat="1" ht="12" x14ac:dyDescent="0.2">
      <c r="A397" s="8"/>
      <c r="B397" s="11"/>
      <c r="C397" s="11"/>
    </row>
    <row r="398" spans="1:3" s="5" customFormat="1" ht="14.25" customHeight="1" x14ac:dyDescent="0.2">
      <c r="A398" s="7"/>
      <c r="B398" s="4" t="s">
        <v>85</v>
      </c>
      <c r="C398" s="39" t="s">
        <v>85</v>
      </c>
    </row>
    <row r="399" spans="1:3" ht="12" customHeight="1" x14ac:dyDescent="0.25">
      <c r="A399" s="3" t="s">
        <v>271</v>
      </c>
    </row>
    <row r="400" spans="1:3" ht="12" customHeight="1" x14ac:dyDescent="0.25">
      <c r="A400" s="8" t="s">
        <v>272</v>
      </c>
    </row>
    <row r="401" spans="1:4" ht="12" customHeight="1" x14ac:dyDescent="0.25">
      <c r="A401" s="8" t="s">
        <v>2</v>
      </c>
      <c r="B401" s="2"/>
      <c r="C401" s="2"/>
      <c r="D401" s="10"/>
    </row>
    <row r="402" spans="1:4" ht="12" customHeight="1" x14ac:dyDescent="0.25">
      <c r="A402" s="2"/>
      <c r="B402" s="2"/>
      <c r="C402" s="2"/>
      <c r="D402" s="10"/>
    </row>
    <row r="403" spans="1:4" ht="12" customHeight="1" x14ac:dyDescent="0.25">
      <c r="A403" s="8" t="s">
        <v>273</v>
      </c>
      <c r="B403" s="10" t="s">
        <v>85</v>
      </c>
      <c r="C403" s="11">
        <v>126692742574</v>
      </c>
      <c r="D403" s="10" t="s">
        <v>85</v>
      </c>
    </row>
    <row r="404" spans="1:4" ht="12" customHeight="1" x14ac:dyDescent="0.25">
      <c r="A404" s="8"/>
      <c r="B404" s="10"/>
      <c r="C404" s="11"/>
      <c r="D404" s="10" t="s">
        <v>85</v>
      </c>
    </row>
    <row r="405" spans="1:4" ht="12" customHeight="1" x14ac:dyDescent="0.25">
      <c r="A405" s="8" t="s">
        <v>274</v>
      </c>
      <c r="B405" s="10" t="s">
        <v>85</v>
      </c>
      <c r="C405" s="11">
        <f>SUM(B405:B411)</f>
        <v>31596979</v>
      </c>
    </row>
    <row r="406" spans="1:4" ht="12" customHeight="1" x14ac:dyDescent="0.25">
      <c r="A406" s="7" t="s">
        <v>275</v>
      </c>
      <c r="B406" s="12">
        <v>0</v>
      </c>
      <c r="C406" s="11"/>
    </row>
    <row r="407" spans="1:4" ht="12" customHeight="1" x14ac:dyDescent="0.25">
      <c r="A407" s="7" t="s">
        <v>262</v>
      </c>
      <c r="B407" s="12">
        <v>0</v>
      </c>
      <c r="C407" s="11"/>
    </row>
    <row r="408" spans="1:4" ht="12" customHeight="1" x14ac:dyDescent="0.25">
      <c r="A408" s="7" t="s">
        <v>276</v>
      </c>
      <c r="B408" s="12">
        <v>43033</v>
      </c>
      <c r="C408" s="11"/>
    </row>
    <row r="409" spans="1:4" ht="12" customHeight="1" x14ac:dyDescent="0.25">
      <c r="A409" s="7" t="s">
        <v>277</v>
      </c>
      <c r="B409" s="12">
        <v>0</v>
      </c>
      <c r="C409" s="11"/>
    </row>
    <row r="410" spans="1:4" ht="12" customHeight="1" x14ac:dyDescent="0.25">
      <c r="A410" s="7" t="s">
        <v>265</v>
      </c>
      <c r="B410" s="10">
        <v>31553946</v>
      </c>
      <c r="C410" s="11"/>
    </row>
    <row r="411" spans="1:4" ht="12" customHeight="1" x14ac:dyDescent="0.25">
      <c r="A411" s="7" t="s">
        <v>278</v>
      </c>
      <c r="B411" s="12">
        <v>0</v>
      </c>
      <c r="C411" s="11"/>
    </row>
    <row r="412" spans="1:4" ht="12" customHeight="1" x14ac:dyDescent="0.25">
      <c r="A412" s="8"/>
      <c r="B412" s="10"/>
      <c r="C412" s="11"/>
    </row>
    <row r="413" spans="1:4" ht="12" customHeight="1" x14ac:dyDescent="0.25">
      <c r="A413" s="8" t="s">
        <v>279</v>
      </c>
      <c r="B413" s="10" t="s">
        <v>85</v>
      </c>
      <c r="C413" s="11">
        <f>SUM(B413:B416)</f>
        <v>17315929114</v>
      </c>
    </row>
    <row r="414" spans="1:4" ht="12" customHeight="1" x14ac:dyDescent="0.25">
      <c r="A414" s="7" t="s">
        <v>280</v>
      </c>
      <c r="B414" s="12">
        <v>0</v>
      </c>
      <c r="C414" s="11"/>
    </row>
    <row r="415" spans="1:4" ht="12" customHeight="1" x14ac:dyDescent="0.25">
      <c r="A415" s="7" t="s">
        <v>281</v>
      </c>
      <c r="B415" s="10">
        <v>17315929114</v>
      </c>
      <c r="C415" s="11"/>
    </row>
    <row r="416" spans="1:4" ht="12" customHeight="1" x14ac:dyDescent="0.25">
      <c r="A416" s="7" t="s">
        <v>282</v>
      </c>
      <c r="B416" s="12">
        <v>0</v>
      </c>
      <c r="C416" s="11"/>
    </row>
    <row r="417" spans="1:3" ht="12" customHeight="1" x14ac:dyDescent="0.25">
      <c r="A417" s="8"/>
      <c r="B417" s="10"/>
      <c r="C417" s="11"/>
    </row>
    <row r="418" spans="1:3" ht="12" customHeight="1" x14ac:dyDescent="0.25">
      <c r="A418" s="8" t="s">
        <v>283</v>
      </c>
      <c r="B418" s="10" t="s">
        <v>85</v>
      </c>
      <c r="C418" s="11">
        <f>+C403+C405-C413</f>
        <v>109408410439</v>
      </c>
    </row>
    <row r="419" spans="1:3" ht="12" customHeight="1" x14ac:dyDescent="0.25">
      <c r="B419" s="5"/>
    </row>
    <row r="420" spans="1:3" ht="12" customHeight="1" x14ac:dyDescent="0.25">
      <c r="A420" s="3" t="s">
        <v>284</v>
      </c>
      <c r="B420" s="5"/>
    </row>
    <row r="421" spans="1:3" ht="12" customHeight="1" x14ac:dyDescent="0.25">
      <c r="A421" s="8" t="s">
        <v>272</v>
      </c>
      <c r="B421" s="5"/>
    </row>
    <row r="422" spans="1:3" ht="12" customHeight="1" x14ac:dyDescent="0.25">
      <c r="A422" s="8" t="s">
        <v>285</v>
      </c>
      <c r="B422" s="5"/>
    </row>
    <row r="423" spans="1:3" ht="12" customHeight="1" x14ac:dyDescent="0.25">
      <c r="B423" s="5"/>
    </row>
    <row r="424" spans="1:3" ht="12" customHeight="1" x14ac:dyDescent="0.25">
      <c r="A424" s="8" t="s">
        <v>286</v>
      </c>
      <c r="B424" s="9" t="s">
        <v>85</v>
      </c>
      <c r="C424" s="11">
        <v>127882990710</v>
      </c>
    </row>
    <row r="425" spans="1:3" ht="12" customHeight="1" x14ac:dyDescent="0.25">
      <c r="A425" s="8"/>
      <c r="B425" s="4"/>
      <c r="C425" s="2"/>
    </row>
    <row r="426" spans="1:3" ht="12" customHeight="1" x14ac:dyDescent="0.25">
      <c r="A426" s="8" t="s">
        <v>287</v>
      </c>
      <c r="B426" s="9" t="s">
        <v>85</v>
      </c>
      <c r="C426" s="11">
        <f>SUM(B427:B447)</f>
        <v>19146065609</v>
      </c>
    </row>
    <row r="427" spans="1:3" ht="12" customHeight="1" x14ac:dyDescent="0.25">
      <c r="A427" s="7" t="s">
        <v>288</v>
      </c>
      <c r="B427" s="12">
        <v>0</v>
      </c>
      <c r="C427" s="12"/>
    </row>
    <row r="428" spans="1:3" ht="12" customHeight="1" x14ac:dyDescent="0.25">
      <c r="A428" s="7" t="s">
        <v>289</v>
      </c>
      <c r="B428" s="10">
        <v>10043710</v>
      </c>
      <c r="C428" s="12"/>
    </row>
    <row r="429" spans="1:3" ht="12" customHeight="1" x14ac:dyDescent="0.25">
      <c r="A429" s="7" t="s">
        <v>290</v>
      </c>
      <c r="B429" s="10">
        <v>94551001</v>
      </c>
      <c r="C429" s="12"/>
    </row>
    <row r="430" spans="1:3" ht="12" customHeight="1" x14ac:dyDescent="0.25">
      <c r="A430" s="7" t="s">
        <v>291</v>
      </c>
      <c r="B430" s="10">
        <v>6116876</v>
      </c>
      <c r="C430" s="12"/>
    </row>
    <row r="431" spans="1:3" ht="12" customHeight="1" x14ac:dyDescent="0.25">
      <c r="A431" s="7" t="s">
        <v>292</v>
      </c>
      <c r="B431" s="10">
        <v>21200526</v>
      </c>
      <c r="C431" s="12"/>
    </row>
    <row r="432" spans="1:3" ht="12" customHeight="1" x14ac:dyDescent="0.25">
      <c r="A432" s="7" t="s">
        <v>293</v>
      </c>
      <c r="B432" s="10">
        <v>456958811</v>
      </c>
      <c r="C432" s="12"/>
    </row>
    <row r="433" spans="1:3" ht="12" customHeight="1" x14ac:dyDescent="0.25">
      <c r="A433" s="7" t="s">
        <v>294</v>
      </c>
      <c r="B433" s="10">
        <v>4079861</v>
      </c>
      <c r="C433" s="12"/>
    </row>
    <row r="434" spans="1:3" ht="12" customHeight="1" x14ac:dyDescent="0.25">
      <c r="A434" s="7" t="s">
        <v>295</v>
      </c>
      <c r="B434" s="10">
        <v>141799244</v>
      </c>
      <c r="C434" s="12"/>
    </row>
    <row r="435" spans="1:3" ht="12" customHeight="1" x14ac:dyDescent="0.25">
      <c r="A435" s="7" t="s">
        <v>296</v>
      </c>
      <c r="B435" s="12">
        <v>0</v>
      </c>
      <c r="C435" s="12"/>
    </row>
    <row r="436" spans="1:3" ht="12" customHeight="1" x14ac:dyDescent="0.25">
      <c r="A436" s="7" t="s">
        <v>297</v>
      </c>
      <c r="B436" s="12">
        <v>0</v>
      </c>
      <c r="C436" s="12"/>
    </row>
    <row r="437" spans="1:3" ht="12" customHeight="1" x14ac:dyDescent="0.25">
      <c r="A437" s="7" t="s">
        <v>298</v>
      </c>
      <c r="B437" s="10">
        <v>51454213</v>
      </c>
      <c r="C437" s="12"/>
    </row>
    <row r="438" spans="1:3" ht="12" customHeight="1" x14ac:dyDescent="0.25">
      <c r="A438" s="7" t="s">
        <v>299</v>
      </c>
      <c r="B438" s="10">
        <v>2242280218</v>
      </c>
      <c r="C438" s="12"/>
    </row>
    <row r="439" spans="1:3" ht="12" customHeight="1" x14ac:dyDescent="0.25">
      <c r="A439" s="7" t="s">
        <v>300</v>
      </c>
      <c r="B439" s="10">
        <v>276849681</v>
      </c>
      <c r="C439" s="12"/>
    </row>
    <row r="440" spans="1:3" ht="12" customHeight="1" x14ac:dyDescent="0.25">
      <c r="A440" s="7" t="s">
        <v>301</v>
      </c>
      <c r="B440" s="10">
        <v>273795680</v>
      </c>
      <c r="C440" s="12"/>
    </row>
    <row r="441" spans="1:3" ht="12" customHeight="1" x14ac:dyDescent="0.25">
      <c r="A441" s="7" t="s">
        <v>302</v>
      </c>
      <c r="B441" s="12">
        <v>0</v>
      </c>
      <c r="C441" s="12"/>
    </row>
    <row r="442" spans="1:3" ht="12" customHeight="1" x14ac:dyDescent="0.25">
      <c r="A442" s="7" t="s">
        <v>303</v>
      </c>
      <c r="B442" s="12">
        <v>0</v>
      </c>
      <c r="C442" s="12"/>
    </row>
    <row r="443" spans="1:3" ht="12" customHeight="1" x14ac:dyDescent="0.25">
      <c r="A443" s="7" t="s">
        <v>304</v>
      </c>
      <c r="B443" s="40">
        <v>2000000</v>
      </c>
      <c r="C443" s="12"/>
    </row>
    <row r="444" spans="1:3" ht="12" customHeight="1" x14ac:dyDescent="0.25">
      <c r="A444" s="7" t="s">
        <v>305</v>
      </c>
      <c r="B444" s="12">
        <v>0</v>
      </c>
      <c r="C444" s="12"/>
    </row>
    <row r="445" spans="1:3" ht="12" customHeight="1" x14ac:dyDescent="0.25">
      <c r="A445" s="7" t="s">
        <v>306</v>
      </c>
      <c r="B445" s="10">
        <v>13451785624</v>
      </c>
      <c r="C445" s="12"/>
    </row>
    <row r="446" spans="1:3" ht="12" customHeight="1" x14ac:dyDescent="0.25">
      <c r="A446" s="7" t="s">
        <v>307</v>
      </c>
      <c r="B446" s="10">
        <v>2113150164</v>
      </c>
      <c r="C446" s="12"/>
    </row>
    <row r="447" spans="1:3" ht="12" customHeight="1" x14ac:dyDescent="0.25">
      <c r="A447" s="7" t="s">
        <v>308</v>
      </c>
      <c r="B447" s="12">
        <v>0</v>
      </c>
      <c r="C447" s="12"/>
    </row>
    <row r="448" spans="1:3" ht="12" customHeight="1" x14ac:dyDescent="0.25">
      <c r="A448" s="8"/>
      <c r="B448" s="4"/>
      <c r="C448" s="2"/>
    </row>
    <row r="449" spans="1:3" ht="12" customHeight="1" x14ac:dyDescent="0.25">
      <c r="A449" s="8" t="s">
        <v>309</v>
      </c>
      <c r="B449" s="9" t="s">
        <v>85</v>
      </c>
      <c r="C449" s="11">
        <f>SUM(B450:B456)</f>
        <v>2816794810</v>
      </c>
    </row>
    <row r="450" spans="1:3" ht="12" customHeight="1" x14ac:dyDescent="0.25">
      <c r="A450" s="7" t="s">
        <v>247</v>
      </c>
      <c r="B450" s="10">
        <v>612823646</v>
      </c>
      <c r="C450" s="12"/>
    </row>
    <row r="451" spans="1:3" ht="12" customHeight="1" x14ac:dyDescent="0.25">
      <c r="A451" s="7" t="s">
        <v>248</v>
      </c>
      <c r="B451" s="10">
        <v>18749805</v>
      </c>
      <c r="C451" s="12"/>
    </row>
    <row r="452" spans="1:3" ht="12" customHeight="1" x14ac:dyDescent="0.25">
      <c r="A452" s="7" t="s">
        <v>310</v>
      </c>
      <c r="B452" s="10">
        <v>1319649</v>
      </c>
      <c r="C452" s="12"/>
    </row>
    <row r="453" spans="1:3" ht="12" customHeight="1" x14ac:dyDescent="0.25">
      <c r="A453" s="7" t="s">
        <v>250</v>
      </c>
      <c r="B453" s="10">
        <v>39270971</v>
      </c>
      <c r="C453" s="12"/>
    </row>
    <row r="454" spans="1:3" ht="12" customHeight="1" x14ac:dyDescent="0.25">
      <c r="A454" s="7" t="s">
        <v>311</v>
      </c>
      <c r="B454" s="10">
        <v>2144630739</v>
      </c>
      <c r="C454" s="12"/>
    </row>
    <row r="455" spans="1:3" ht="12" customHeight="1" x14ac:dyDescent="0.25">
      <c r="A455" s="7" t="s">
        <v>312</v>
      </c>
      <c r="B455" s="12">
        <v>0</v>
      </c>
      <c r="C455" s="12"/>
    </row>
    <row r="456" spans="1:3" ht="12" customHeight="1" x14ac:dyDescent="0.25">
      <c r="A456" s="7" t="s">
        <v>313</v>
      </c>
      <c r="B456" s="12">
        <v>0</v>
      </c>
      <c r="C456" s="12"/>
    </row>
    <row r="457" spans="1:3" ht="12" customHeight="1" x14ac:dyDescent="0.25">
      <c r="A457" s="8"/>
      <c r="B457" s="2"/>
      <c r="C457" s="2"/>
    </row>
    <row r="458" spans="1:3" ht="12" customHeight="1" x14ac:dyDescent="0.25">
      <c r="A458" s="8" t="s">
        <v>314</v>
      </c>
      <c r="B458" s="9" t="s">
        <v>85</v>
      </c>
      <c r="C458" s="11">
        <f>+C424-C426+C449</f>
        <v>111553719911</v>
      </c>
    </row>
    <row r="459" spans="1:3" ht="12" customHeight="1" x14ac:dyDescent="0.25"/>
    <row r="460" spans="1:3" ht="12" customHeight="1" x14ac:dyDescent="0.25">
      <c r="A460" s="41" t="s">
        <v>315</v>
      </c>
    </row>
  </sheetData>
  <mergeCells count="11">
    <mergeCell ref="A158:C158"/>
    <mergeCell ref="A159:C159"/>
    <mergeCell ref="A302:C302"/>
    <mergeCell ref="A326:C326"/>
    <mergeCell ref="A328:C328"/>
    <mergeCell ref="A157:C157"/>
    <mergeCell ref="A1:C1"/>
    <mergeCell ref="A2:C2"/>
    <mergeCell ref="A3:C3"/>
    <mergeCell ref="A128:C128"/>
    <mergeCell ref="A129:C129"/>
  </mergeCells>
  <printOptions horizontalCentered="1"/>
  <pageMargins left="0.70866141732283472" right="0.70866141732283472" top="1.1023622047244095" bottom="1.0236220472440944" header="0.31496062992125984" footer="0.31496062992125984"/>
  <pageSetup scale="75" fitToHeight="9" orientation="portrait" r:id="rId1"/>
  <ignoredErrors>
    <ignoredError sqref="B313:C313"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José Navarro Baca</dc:creator>
  <cp:lastModifiedBy>Manuel José Navarro Baca</cp:lastModifiedBy>
  <cp:lastPrinted>2026-02-10T14:53:36Z</cp:lastPrinted>
  <dcterms:created xsi:type="dcterms:W3CDTF">2026-01-30T15:50:45Z</dcterms:created>
  <dcterms:modified xsi:type="dcterms:W3CDTF">2026-02-10T14:54:53Z</dcterms:modified>
</cp:coreProperties>
</file>